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0bcf8aa4b6957edd/RB Health/NIPP/"/>
    </mc:Choice>
  </mc:AlternateContent>
  <xr:revisionPtr revIDLastSave="0" documentId="8_{B49A1011-87FC-4011-86D9-24C81B07AB30}" xr6:coauthVersionLast="47" xr6:coauthVersionMax="47" xr10:uidLastSave="{00000000-0000-0000-0000-000000000000}"/>
  <bookViews>
    <workbookView xWindow="6090" yWindow="0" windowWidth="21495" windowHeight="14775" xr2:uid="{00000000-000D-0000-FFFF-FFFF00000000}"/>
  </bookViews>
  <sheets>
    <sheet name="Definitions" sheetId="3" r:id="rId1"/>
    <sheet name="IC Risk Assessment" sheetId="1" state="hidden" r:id="rId2"/>
    <sheet name="IC Practices" sheetId="5" r:id="rId3"/>
    <sheet name="IC Infections" sheetId="10" r:id="rId4"/>
    <sheet name="IC Vaccination" sheetId="11" r:id="rId5"/>
    <sheet name="IC Other" sheetId="12" r:id="rId6"/>
    <sheet name="Risk Assessment Priority Grid" sheetId="9" r:id="rId7"/>
    <sheet name="RISK ASSESSMENT PRIORITY" sheetId="2" state="hidden" r:id="rId8"/>
  </sheets>
  <definedNames>
    <definedName name="ExternalData_1" localSheetId="6" hidden="1">'Risk Assessment Priority Grid'!$C$6:$E$73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12" l="1"/>
  <c r="V16" i="12"/>
  <c r="V15" i="12"/>
  <c r="V14" i="12"/>
  <c r="V13" i="12"/>
  <c r="V12" i="12"/>
  <c r="V11" i="12"/>
  <c r="V10" i="12"/>
  <c r="V9" i="12"/>
  <c r="V8" i="12"/>
  <c r="V7" i="12"/>
  <c r="V15" i="11"/>
  <c r="V14" i="11"/>
  <c r="V13" i="11"/>
  <c r="V12" i="11"/>
  <c r="V11" i="11"/>
  <c r="V10" i="11"/>
  <c r="V9" i="11"/>
  <c r="V8" i="11"/>
  <c r="V7" i="11"/>
  <c r="V24" i="10"/>
  <c r="V23" i="10"/>
  <c r="V22" i="10"/>
  <c r="V21" i="10"/>
  <c r="V20" i="10"/>
  <c r="V19" i="10"/>
  <c r="V18" i="10"/>
  <c r="V17" i="10"/>
  <c r="V16" i="10"/>
  <c r="V15" i="10"/>
  <c r="V14" i="10"/>
  <c r="V13" i="10"/>
  <c r="V12" i="10"/>
  <c r="V11" i="10"/>
  <c r="V10" i="10"/>
  <c r="V9" i="10"/>
  <c r="V8" i="10"/>
  <c r="V7" i="10"/>
  <c r="V24" i="5"/>
  <c r="V23" i="5"/>
  <c r="V22" i="5"/>
  <c r="V21" i="5"/>
  <c r="V20" i="5"/>
  <c r="V19" i="5"/>
  <c r="V18" i="5"/>
  <c r="V17" i="5"/>
  <c r="V16" i="5"/>
  <c r="V15" i="5"/>
  <c r="V14" i="5"/>
  <c r="V13" i="5"/>
  <c r="V12" i="5"/>
  <c r="V11" i="5"/>
  <c r="V10" i="5"/>
  <c r="V9" i="5"/>
  <c r="V8" i="5"/>
  <c r="V7" i="5"/>
  <c r="V8" i="1"/>
  <c r="V9" i="1"/>
  <c r="V10" i="1"/>
  <c r="V11" i="1"/>
  <c r="V12" i="1"/>
  <c r="V13" i="1"/>
  <c r="V14" i="1"/>
  <c r="V15" i="1"/>
  <c r="V16" i="1"/>
  <c r="V17" i="1"/>
  <c r="V18" i="1"/>
  <c r="V19" i="1"/>
  <c r="V20" i="1"/>
  <c r="V21" i="1"/>
  <c r="V6" i="1"/>
  <c r="V7" i="1" l="1"/>
  <c r="W16" i="1" s="1"/>
  <c r="W15" i="1" l="1"/>
  <c r="W13" i="1"/>
  <c r="W14" i="1"/>
  <c r="W7" i="1"/>
  <c r="W17" i="1"/>
  <c r="W9" i="1"/>
  <c r="W19" i="1"/>
  <c r="W18" i="1"/>
  <c r="W12" i="1"/>
  <c r="W20" i="1"/>
  <c r="W21" i="1"/>
  <c r="W11" i="1"/>
  <c r="W6" i="1"/>
  <c r="W10" i="1"/>
  <c r="W8" i="1"/>
  <c r="Y21" i="1" l="1"/>
  <c r="D21" i="2" s="1"/>
  <c r="Y13" i="1"/>
  <c r="D13" i="2" s="1"/>
  <c r="Y18" i="1"/>
  <c r="D18" i="2" s="1"/>
  <c r="Y10" i="1"/>
  <c r="D10" i="2" s="1"/>
  <c r="Y15" i="1"/>
  <c r="D15" i="2" s="1"/>
  <c r="Y7" i="1"/>
  <c r="D7" i="2" s="1"/>
  <c r="Y20" i="1"/>
  <c r="D20" i="2" s="1"/>
  <c r="Y12" i="1"/>
  <c r="D12" i="2" s="1"/>
  <c r="Y16" i="1"/>
  <c r="D16" i="2" s="1"/>
  <c r="Y8" i="1"/>
  <c r="D8" i="2" s="1"/>
  <c r="Y17" i="1"/>
  <c r="D17" i="2" s="1"/>
  <c r="Y9" i="1"/>
  <c r="D9" i="2" s="1"/>
  <c r="Y11" i="1"/>
  <c r="D11" i="2" s="1"/>
  <c r="Y14" i="1"/>
  <c r="D14" i="2" s="1"/>
  <c r="Y6" i="1"/>
  <c r="D6" i="2" s="1"/>
  <c r="Y19" i="1"/>
  <c r="D19"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5A60891-FD5B-415E-8BA4-86F28716D98B}" keepAlive="1" name="Query - Infections" description="Connection to the 'Infections' query in the workbook." type="5" refreshedVersion="0" background="1" refreshOnLoad="1" saveData="1">
    <dbPr connection="Provider=Microsoft.Mashup.OleDb.1;Data Source=$Workbook$;Location=Infections;Extended Properties=&quot;&quot;" command="SELECT * FROM [Infections]"/>
  </connection>
  <connection id="2" xr16:uid="{D47B2089-99DF-4BDC-8236-17DA35FC5F11}" keepAlive="1" name="Query - Other" description="Connection to the 'Other' query in the workbook." type="5" refreshedVersion="0" background="1" refreshOnLoad="1" saveData="1">
    <dbPr connection="Provider=Microsoft.Mashup.OleDb.1;Data Source=$Workbook$;Location=Other;Extended Properties=&quot;&quot;" command="SELECT * FROM [Other]"/>
  </connection>
  <connection id="3" xr16:uid="{DD113489-6BF3-4A2D-8617-C0461D4E6FDE}" keepAlive="1" name="Query - Practices" description="Connection to the 'Practices' query in the workbook." type="5" refreshedVersion="0" background="1" refreshOnLoad="1" saveData="1">
    <dbPr connection="Provider=Microsoft.Mashup.OleDb.1;Data Source=$Workbook$;Location=Practices;Extended Properties=&quot;&quot;" command="SELECT * FROM [Practices]"/>
  </connection>
  <connection id="4" xr16:uid="{BEAC09F3-2361-4D66-9D48-CAD2F1EA01DC}" keepAlive="1" name="Query - Priority Grid" description="Connection to the 'Priority Grid' query in the workbook." type="5" refreshedVersion="8" background="1" refreshOnLoad="1" saveData="1">
    <dbPr connection="Provider=Microsoft.Mashup.OleDb.1;Data Source=$Workbook$;Location=&quot;Priority Grid&quot;;Extended Properties=&quot;&quot;" command="SELECT * FROM [Priority Grid]"/>
  </connection>
  <connection id="5" xr16:uid="{589E54EC-0E8D-4767-8835-52BBA7B6D17E}" keepAlive="1" name="Query - Risk Score" description="Connection to the 'Risk Score' query in the workbook." type="5" refreshedVersion="0" background="1" refreshOnLoad="1" saveData="1">
    <dbPr connection="Provider=Microsoft.Mashup.OleDb.1;Data Source=$Workbook$;Location=&quot;Risk Score&quot;;Extended Properties=&quot;&quot;" command="SELECT * FROM [Risk Score]"/>
  </connection>
  <connection id="6" xr16:uid="{77E2BB88-5622-4554-B462-C73648B2581D}" keepAlive="1" name="Query - Vaccinations" description="Connection to the 'Vaccinations' query in the workbook." type="5" refreshedVersion="0" background="1" refreshOnLoad="1" saveData="1">
    <dbPr connection="Provider=Microsoft.Mashup.OleDb.1;Data Source=$Workbook$;Location=Vaccinations;Extended Properties=&quot;&quot;" command="SELECT * FROM [Vaccinations]"/>
  </connection>
</connections>
</file>

<file path=xl/sharedStrings.xml><?xml version="1.0" encoding="utf-8"?>
<sst xmlns="http://schemas.openxmlformats.org/spreadsheetml/2006/main" count="459" uniqueCount="122">
  <si>
    <t>Infection Prevention Risk Assessment for Nursing Homes</t>
  </si>
  <si>
    <t>Month:</t>
  </si>
  <si>
    <t>Year:</t>
  </si>
  <si>
    <t>Event</t>
  </si>
  <si>
    <t>Probability of Occurrence</t>
  </si>
  <si>
    <t>x</t>
  </si>
  <si>
    <t>Severity Rating</t>
  </si>
  <si>
    <t>Current Capacity and Performance</t>
  </si>
  <si>
    <t>Risk Score</t>
  </si>
  <si>
    <t>1
Rarely</t>
  </si>
  <si>
    <t>2
Sometimes</t>
  </si>
  <si>
    <t>3
Frequently</t>
  </si>
  <si>
    <t>4
Almost 
always/ ongoing</t>
  </si>
  <si>
    <t>5-Almost always</t>
  </si>
  <si>
    <t>1
Minimal 
Harm</t>
  </si>
  <si>
    <t>2
Some 
Harm</t>
  </si>
  <si>
    <t>3
Major 
Harm</t>
  </si>
  <si>
    <t>4
Cata-
strophic 
Harm</t>
  </si>
  <si>
    <t>5-Catastrophic harm</t>
  </si>
  <si>
    <t>RANK</t>
  </si>
  <si>
    <t>PRIORITY</t>
  </si>
  <si>
    <t>Staff non-compliant with hand hygiene</t>
  </si>
  <si>
    <t>Staff non-compliant with standard precautions</t>
  </si>
  <si>
    <t>Staff non-compliant with isolation precautions</t>
  </si>
  <si>
    <t>Improper cleaning and disinfection of shared medical equipment</t>
  </si>
  <si>
    <t>Improper cleaning and disinfection of glucometers</t>
  </si>
  <si>
    <t>Ineffective cleaning and disinfection of resident rooms</t>
  </si>
  <si>
    <t>Low flu and pneumonia vaccination rates for residents</t>
  </si>
  <si>
    <t>EVENT</t>
  </si>
  <si>
    <t>RISK ASSESSMENT PRIORITY</t>
  </si>
  <si>
    <t>DEFINITIONS</t>
  </si>
  <si>
    <t>Probability of Occurance</t>
  </si>
  <si>
    <t>Current Capacity</t>
  </si>
  <si>
    <t>Consider the following questions. Has the event happened in the past?  Is the event likely to occur in the future? How often does the event occur or is it likely to occur?</t>
  </si>
  <si>
    <t xml:space="preserve">Consider the following questions. Do you have policies and procedures in place to address the event? Are the necessary resources (i.e. supplies, technology) readily available to address the event? Has staff been properly trained? </t>
  </si>
  <si>
    <t>Training Program</t>
  </si>
  <si>
    <t>4
Major gaps</t>
  </si>
  <si>
    <t>3
Some gaps</t>
  </si>
  <si>
    <t>Consider the following questions. Do you have training materials or does training need to be developed? Have staff been trained? Are staff trained annually and as needed? Have competencies been assessed and verified?</t>
  </si>
  <si>
    <t>2
A few gaps</t>
  </si>
  <si>
    <t>1
No gaps; all trained &amp; validated</t>
  </si>
  <si>
    <t>Instructions</t>
  </si>
  <si>
    <t>Enter the score for each category based on the guidance below. Multiply the scores across. The highest score represents your top priority.  The spreadsheet will automatically rank the events from the highest to lowest on the risk assessment priority tab.</t>
  </si>
  <si>
    <t>Low  COVID  and flu vaccination rates for staff</t>
  </si>
  <si>
    <t>Low COVID vaccinations for residents</t>
  </si>
  <si>
    <t>Ineffective infection surveillance practices</t>
  </si>
  <si>
    <t>Infections due to MDRO</t>
  </si>
  <si>
    <t>1
No gaps Policy &amp; 
Resources</t>
  </si>
  <si>
    <t>2
Few gaps Policy &amp;
Resources</t>
  </si>
  <si>
    <t xml:space="preserve">3
Some gaps policy &amp; 
Resources </t>
  </si>
  <si>
    <t>4
Major 
gaps policy &amp;  
Resources</t>
  </si>
  <si>
    <t>Lack of data to track Antibiotic stewardship program outcome and process measures</t>
  </si>
  <si>
    <t>Resident viral respiratory infections</t>
  </si>
  <si>
    <t>Lack of  process measure surveillance data to validate compliance with IPC procedures</t>
  </si>
  <si>
    <t>SST infections</t>
  </si>
  <si>
    <t>Staff turnover/new/agency staff not compliant with facility policy/procedures</t>
  </si>
  <si>
    <t>Staff non-compliant hand hygiene</t>
  </si>
  <si>
    <t>Resident non-compliance with hand hygiene</t>
  </si>
  <si>
    <t>Staff non-compliant with standard precautions (includes availability of PPE and proper selection of PPE)</t>
  </si>
  <si>
    <t>Staff non-compliant with enhanced barrier precautions</t>
  </si>
  <si>
    <t>Staff non-compliant with transmission-based precautions</t>
  </si>
  <si>
    <t>Improper handling cleaning and disinfection of shared equipment</t>
  </si>
  <si>
    <t>Improper handling of supplies to prevention cross-contamination for resident care – wound care, blood glucose check, etc.</t>
  </si>
  <si>
    <t>Lack of access to appropriate disinfectant products for cleaning equipment</t>
  </si>
  <si>
    <t>Lack of compliance with safe injection practices</t>
  </si>
  <si>
    <t>Improper storage or transport of linen</t>
  </si>
  <si>
    <t>Conjunctivitis</t>
  </si>
  <si>
    <t>Other skin infections</t>
  </si>
  <si>
    <t>UTI</t>
  </si>
  <si>
    <t>CAUTI</t>
  </si>
  <si>
    <t>CLABSI</t>
  </si>
  <si>
    <t>Pneumonia</t>
  </si>
  <si>
    <t>LRI</t>
  </si>
  <si>
    <t>Likely to have scabies outbreak</t>
  </si>
  <si>
    <t>Likely to have norovirus or other GI outbreak</t>
  </si>
  <si>
    <t>C. difficile</t>
  </si>
  <si>
    <t>Other MDRO</t>
  </si>
  <si>
    <t>Low staff COVID vaccination</t>
  </si>
  <si>
    <t>Low staff flu vaccination</t>
  </si>
  <si>
    <t>Low resident COVID vaccination</t>
  </si>
  <si>
    <t>Low resident flu vaccination</t>
  </si>
  <si>
    <t>Low resident pneumonia vaccination</t>
  </si>
  <si>
    <t>Other</t>
  </si>
  <si>
    <t>Visitor lack of compliance with respiratory etiquette</t>
  </si>
  <si>
    <t>Column6</t>
  </si>
  <si>
    <t>Column11</t>
  </si>
  <si>
    <t>Column16</t>
  </si>
  <si>
    <t>Item</t>
  </si>
  <si>
    <t>PoC1</t>
  </si>
  <si>
    <t>Poc2</t>
  </si>
  <si>
    <t>Poc3</t>
  </si>
  <si>
    <t>PoC4</t>
  </si>
  <si>
    <t>MH1</t>
  </si>
  <si>
    <t>MH2</t>
  </si>
  <si>
    <t>MH3</t>
  </si>
  <si>
    <t>MH4</t>
  </si>
  <si>
    <t>Train1</t>
  </si>
  <si>
    <t>Cap1</t>
  </si>
  <si>
    <t>Cap2</t>
  </si>
  <si>
    <t>Cap3</t>
  </si>
  <si>
    <t>Cap4</t>
  </si>
  <si>
    <t>Train2</t>
  </si>
  <si>
    <t>Train3</t>
  </si>
  <si>
    <t>Train4</t>
  </si>
  <si>
    <t>Priority</t>
  </si>
  <si>
    <t>No identification of or implementation of IC mitigation measures for maintenance and construction projects</t>
  </si>
  <si>
    <t>Lack of compliance with appropriate antibiotic use protocols (including culture orders, use of antibiogram, etc.)</t>
  </si>
  <si>
    <t>Novel/targeted MDRO (CRE, C. auris)</t>
  </si>
  <si>
    <t>Lack of data to support decision making regarding  infection prevention practices</t>
  </si>
  <si>
    <t>Lack of compliance with water management plan such as control checks and visual inspections</t>
  </si>
  <si>
    <t>Skin/wound/soft tissue (including cellulitis)</t>
  </si>
  <si>
    <t>Ventilator and/or Trach associated infections</t>
  </si>
  <si>
    <t xml:space="preserve">Staff non-compliant with staying home when sick to protect residents from infection </t>
  </si>
  <si>
    <t>Infection preventionist does not have sufficient time and resources to perform job duties</t>
  </si>
  <si>
    <t>Likely to have flu or COVID outbreak</t>
  </si>
  <si>
    <t xml:space="preserve">Other </t>
  </si>
  <si>
    <t>Infections</t>
  </si>
  <si>
    <t>Practices</t>
  </si>
  <si>
    <t>Category</t>
  </si>
  <si>
    <t>Vaccinations</t>
  </si>
  <si>
    <t>[Custom]</t>
  </si>
  <si>
    <t>Consider the following questions.  What is the impact on the patient/resident? Will the event lead to significant morbidity or mortality? Is there the potential for loss of function or loss of quality of life? What is the impact on the facility? Are there financial, legal, or regulatory issues associated with the event? What does the literature tell us about the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</si>
</sst>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9"/>
      <color theme="1"/>
      <name val="Arial Narrow"/>
      <family val="2"/>
    </font>
    <font>
      <b/>
      <sz val="9"/>
      <color theme="1"/>
      <name val="Arial Narrow"/>
      <family val="2"/>
    </font>
    <font>
      <sz val="9"/>
      <color rgb="FF574123"/>
      <name val="Arial Narrow"/>
      <family val="2"/>
    </font>
    <font>
      <b/>
      <sz val="14"/>
      <color theme="1"/>
      <name val="Calibri"/>
      <family val="2"/>
      <scheme val="minor"/>
    </font>
    <font>
      <b/>
      <sz val="12"/>
      <color theme="1"/>
      <name val="Calibri"/>
      <family val="2"/>
    </font>
    <font>
      <sz val="12"/>
      <color theme="1"/>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0" tint="-4.9989318521683403E-2"/>
        <bgColor rgb="FF000000"/>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medium">
        <color indexed="64"/>
      </right>
      <top style="thin">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medium">
        <color theme="1"/>
      </bottom>
      <diagonal/>
    </border>
    <border>
      <left style="medium">
        <color indexed="64"/>
      </left>
      <right style="medium">
        <color theme="1"/>
      </right>
      <top style="thin">
        <color indexed="64"/>
      </top>
      <bottom style="medium">
        <color theme="1"/>
      </bottom>
      <diagonal/>
    </border>
    <border>
      <left/>
      <right style="medium">
        <color theme="1"/>
      </right>
      <top style="thin">
        <color indexed="64"/>
      </top>
      <bottom style="thin">
        <color indexed="64"/>
      </bottom>
      <diagonal/>
    </border>
    <border>
      <left/>
      <right style="medium">
        <color theme="1"/>
      </right>
      <top style="thin">
        <color indexed="64"/>
      </top>
      <bottom/>
      <diagonal/>
    </border>
    <border>
      <left style="medium">
        <color theme="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medium">
        <color theme="1"/>
      </right>
      <top style="thin">
        <color indexed="64"/>
      </top>
      <bottom/>
      <diagonal/>
    </border>
    <border>
      <left/>
      <right style="medium">
        <color theme="1"/>
      </right>
      <top style="thin">
        <color indexed="64"/>
      </top>
      <bottom style="medium">
        <color indexed="64"/>
      </bottom>
      <diagonal/>
    </border>
    <border>
      <left style="medium">
        <color theme="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right/>
      <top style="thin">
        <color indexed="64"/>
      </top>
      <bottom style="medium">
        <color indexed="64"/>
      </bottom>
      <diagonal/>
    </border>
    <border>
      <left style="medium">
        <color theme="1"/>
      </left>
      <right style="medium">
        <color theme="1"/>
      </right>
      <top style="thin">
        <color indexed="64"/>
      </top>
      <bottom style="medium">
        <color indexed="64"/>
      </bottom>
      <diagonal/>
    </border>
  </borders>
  <cellStyleXfs count="1">
    <xf numFmtId="0" fontId="0" fillId="0" borderId="0"/>
  </cellStyleXfs>
  <cellXfs count="128">
    <xf numFmtId="0" fontId="0" fillId="0" borderId="0" xfId="0"/>
    <xf numFmtId="0" fontId="1" fillId="0" borderId="1" xfId="0" applyFont="1" applyBorder="1"/>
    <xf numFmtId="0" fontId="1" fillId="0" borderId="2" xfId="0" applyFont="1" applyBorder="1"/>
    <xf numFmtId="0" fontId="1" fillId="0" borderId="3" xfId="0" applyFont="1" applyBorder="1"/>
    <xf numFmtId="0" fontId="2" fillId="0" borderId="4" xfId="0" applyFont="1" applyBorder="1"/>
    <xf numFmtId="0" fontId="2" fillId="2" borderId="6" xfId="0" applyFont="1" applyFill="1" applyBorder="1"/>
    <xf numFmtId="0" fontId="2" fillId="2" borderId="0" xfId="0" applyFont="1" applyFill="1"/>
    <xf numFmtId="0" fontId="2" fillId="0" borderId="9" xfId="0" applyFont="1" applyBorder="1"/>
    <xf numFmtId="0" fontId="1" fillId="0" borderId="4" xfId="0" applyFont="1" applyBorder="1"/>
    <xf numFmtId="0" fontId="1" fillId="2" borderId="11" xfId="0" applyFont="1" applyFill="1" applyBorder="1" applyAlignment="1">
      <alignment horizontal="left" vertical="center"/>
    </xf>
    <xf numFmtId="0" fontId="1" fillId="2" borderId="11" xfId="0" applyFont="1" applyFill="1" applyBorder="1" applyAlignment="1">
      <alignment horizontal="right"/>
    </xf>
    <xf numFmtId="0" fontId="1" fillId="2" borderId="11" xfId="0" applyFont="1" applyFill="1" applyBorder="1"/>
    <xf numFmtId="0" fontId="1" fillId="2" borderId="0" xfId="0" applyFont="1" applyFill="1"/>
    <xf numFmtId="0" fontId="1" fillId="0" borderId="9" xfId="0" applyFont="1" applyBorder="1"/>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1" fillId="0" borderId="4" xfId="0" applyFont="1" applyBorder="1" applyAlignment="1">
      <alignment wrapText="1"/>
    </xf>
    <xf numFmtId="0" fontId="1" fillId="2"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14" xfId="0" applyFont="1" applyBorder="1" applyAlignment="1">
      <alignment wrapText="1"/>
    </xf>
    <xf numFmtId="0" fontId="1" fillId="0" borderId="0" xfId="0" applyFont="1" applyAlignment="1">
      <alignment horizontal="center"/>
    </xf>
    <xf numFmtId="0" fontId="3" fillId="0" borderId="0" xfId="0" applyFont="1" applyAlignment="1">
      <alignment horizontal="center"/>
    </xf>
    <xf numFmtId="0" fontId="1" fillId="3" borderId="0" xfId="0" applyFont="1" applyFill="1" applyAlignment="1">
      <alignment horizontal="center"/>
    </xf>
    <xf numFmtId="0" fontId="1" fillId="0" borderId="15" xfId="0" applyFont="1" applyBorder="1"/>
    <xf numFmtId="0" fontId="1" fillId="0" borderId="16" xfId="0" applyFont="1" applyBorder="1"/>
    <xf numFmtId="0" fontId="1" fillId="0" borderId="17" xfId="0" applyFont="1" applyBorder="1"/>
    <xf numFmtId="0" fontId="2" fillId="0" borderId="0" xfId="0" applyFont="1"/>
    <xf numFmtId="0" fontId="1" fillId="0" borderId="0" xfId="0" applyFont="1"/>
    <xf numFmtId="0" fontId="2" fillId="0" borderId="9" xfId="0" applyFont="1" applyBorder="1" applyAlignment="1">
      <alignment horizontal="center" vertical="center"/>
    </xf>
    <xf numFmtId="0" fontId="1" fillId="2" borderId="0" xfId="0" applyFont="1" applyFill="1" applyAlignment="1">
      <alignment horizontal="left" vertical="center"/>
    </xf>
    <xf numFmtId="0" fontId="2" fillId="0" borderId="5" xfId="0" applyFont="1" applyBorder="1"/>
    <xf numFmtId="0" fontId="2" fillId="0" borderId="6" xfId="0" applyFont="1" applyBorder="1"/>
    <xf numFmtId="0" fontId="2" fillId="0" borderId="8" xfId="0" applyFont="1" applyBorder="1"/>
    <xf numFmtId="0" fontId="1" fillId="0" borderId="18" xfId="0" applyFont="1" applyBorder="1"/>
    <xf numFmtId="0" fontId="1" fillId="0" borderId="19" xfId="0" applyFont="1" applyBorder="1"/>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 fillId="0" borderId="10" xfId="0" applyFont="1" applyBorder="1"/>
    <xf numFmtId="0" fontId="1" fillId="0" borderId="11" xfId="0" applyFont="1" applyBorder="1"/>
    <xf numFmtId="0" fontId="1" fillId="0" borderId="12" xfId="0" applyFont="1" applyBorder="1"/>
    <xf numFmtId="0" fontId="2" fillId="0" borderId="18" xfId="0" applyFont="1" applyBorder="1"/>
    <xf numFmtId="0" fontId="2" fillId="0" borderId="19" xfId="0" applyFont="1" applyBorder="1"/>
    <xf numFmtId="0" fontId="1" fillId="0" borderId="4" xfId="0" applyFont="1" applyBorder="1" applyAlignment="1">
      <alignment vertical="center"/>
    </xf>
    <xf numFmtId="0" fontId="1" fillId="0" borderId="18" xfId="0" applyFont="1" applyBorder="1" applyAlignment="1">
      <alignment vertical="center"/>
    </xf>
    <xf numFmtId="0" fontId="5" fillId="5" borderId="20" xfId="0" applyFont="1" applyFill="1" applyBorder="1" applyAlignment="1">
      <alignment horizontal="center" vertical="center"/>
    </xf>
    <xf numFmtId="0" fontId="1" fillId="0" borderId="19" xfId="0" applyFont="1" applyBorder="1" applyAlignment="1">
      <alignment vertical="center"/>
    </xf>
    <xf numFmtId="0" fontId="1" fillId="0" borderId="9" xfId="0" applyFont="1" applyBorder="1" applyAlignment="1">
      <alignment vertical="center"/>
    </xf>
    <xf numFmtId="0" fontId="0" fillId="0" borderId="0" xfId="0" applyAlignment="1">
      <alignment vertical="center"/>
    </xf>
    <xf numFmtId="0" fontId="6" fillId="4" borderId="21" xfId="0" applyFont="1" applyFill="1" applyBorder="1" applyAlignment="1">
      <alignment horizontal="center" vertical="center"/>
    </xf>
    <xf numFmtId="0" fontId="1" fillId="0" borderId="4"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9" xfId="0" applyFont="1" applyBorder="1" applyAlignment="1">
      <alignment vertical="center" wrapText="1"/>
    </xf>
    <xf numFmtId="0" fontId="6" fillId="4" borderId="22"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2" fillId="2" borderId="11" xfId="0" applyFont="1" applyFill="1" applyBorder="1" applyAlignment="1">
      <alignment horizontal="center" vertical="center"/>
    </xf>
    <xf numFmtId="0" fontId="1" fillId="2" borderId="7" xfId="0" applyFont="1" applyFill="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2" fillId="2" borderId="31" xfId="0" applyFont="1" applyFill="1" applyBorder="1" applyAlignment="1">
      <alignment horizontal="center" vertical="center"/>
    </xf>
    <xf numFmtId="0" fontId="1" fillId="2" borderId="18" xfId="0" applyFont="1" applyFill="1" applyBorder="1" applyAlignment="1">
      <alignment horizontal="left" vertical="center"/>
    </xf>
    <xf numFmtId="0" fontId="1" fillId="2" borderId="32" xfId="0" applyFont="1" applyFill="1" applyBorder="1" applyAlignment="1">
      <alignment horizontal="center" wrapText="1"/>
    </xf>
    <xf numFmtId="0" fontId="1" fillId="2" borderId="32" xfId="0" applyFont="1" applyFill="1" applyBorder="1" applyAlignment="1">
      <alignment vertical="center" wrapText="1"/>
    </xf>
    <xf numFmtId="0" fontId="1" fillId="2" borderId="33" xfId="0" applyFont="1" applyFill="1" applyBorder="1" applyAlignment="1">
      <alignment wrapText="1"/>
    </xf>
    <xf numFmtId="0" fontId="6" fillId="4" borderId="36" xfId="0" applyFont="1" applyFill="1" applyBorder="1" applyAlignment="1">
      <alignment horizontal="left" vertical="top"/>
    </xf>
    <xf numFmtId="0" fontId="6" fillId="4" borderId="37" xfId="0" applyFont="1" applyFill="1" applyBorder="1" applyAlignment="1">
      <alignment horizontal="left" vertical="top" wrapText="1"/>
    </xf>
    <xf numFmtId="0" fontId="6" fillId="4" borderId="38" xfId="0" applyFont="1" applyFill="1" applyBorder="1" applyAlignment="1">
      <alignment horizontal="left" vertical="top"/>
    </xf>
    <xf numFmtId="0" fontId="6" fillId="4" borderId="39" xfId="0" applyFont="1" applyFill="1" applyBorder="1" applyAlignment="1">
      <alignment horizontal="left" vertical="top" wrapText="1"/>
    </xf>
    <xf numFmtId="0" fontId="4" fillId="0" borderId="0" xfId="0" applyFont="1"/>
    <xf numFmtId="0" fontId="2" fillId="2" borderId="8" xfId="0" applyFont="1" applyFill="1" applyBorder="1"/>
    <xf numFmtId="0" fontId="1" fillId="2" borderId="19" xfId="0" applyFont="1" applyFill="1" applyBorder="1"/>
    <xf numFmtId="0" fontId="1" fillId="2" borderId="32" xfId="0" applyFont="1" applyFill="1" applyBorder="1" applyAlignment="1">
      <alignment wrapText="1"/>
    </xf>
    <xf numFmtId="0" fontId="1" fillId="2" borderId="32" xfId="0" applyFont="1" applyFill="1" applyBorder="1" applyAlignment="1">
      <alignment horizontal="center" vertical="center"/>
    </xf>
    <xf numFmtId="0" fontId="1" fillId="2" borderId="26"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7"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42"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1" fillId="2" borderId="45" xfId="0" applyFont="1" applyFill="1" applyBorder="1" applyAlignment="1">
      <alignment horizontal="center" vertical="center"/>
    </xf>
    <xf numFmtId="0" fontId="1" fillId="2" borderId="41" xfId="0" applyFont="1" applyFill="1" applyBorder="1" applyAlignment="1">
      <alignment wrapText="1"/>
    </xf>
    <xf numFmtId="0" fontId="1" fillId="0" borderId="18" xfId="0" applyFont="1" applyBorder="1" applyAlignment="1">
      <alignment wrapText="1"/>
    </xf>
    <xf numFmtId="0" fontId="1" fillId="0" borderId="2" xfId="0" applyFont="1" applyBorder="1" applyAlignment="1">
      <alignment wrapText="1"/>
    </xf>
    <xf numFmtId="0" fontId="1" fillId="2" borderId="18" xfId="0" applyFont="1" applyFill="1" applyBorder="1" applyAlignment="1">
      <alignment horizontal="left" vertical="center" wrapText="1"/>
    </xf>
    <xf numFmtId="0" fontId="2" fillId="2" borderId="31" xfId="0" applyFont="1" applyFill="1" applyBorder="1" applyAlignment="1">
      <alignment horizontal="center" vertical="center" wrapText="1"/>
    </xf>
    <xf numFmtId="0" fontId="4" fillId="0" borderId="0" xfId="0" applyFont="1" applyAlignment="1">
      <alignment horizontal="center"/>
    </xf>
    <xf numFmtId="0" fontId="1" fillId="2" borderId="46" xfId="0" applyFont="1" applyFill="1" applyBorder="1" applyAlignment="1">
      <alignment vertical="center" wrapText="1"/>
    </xf>
    <xf numFmtId="0" fontId="1" fillId="2" borderId="47"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1" fillId="2" borderId="51" xfId="0" applyFont="1" applyFill="1" applyBorder="1" applyAlignment="1">
      <alignment horizontal="center" vertical="center"/>
    </xf>
    <xf numFmtId="0" fontId="0" fillId="0" borderId="0" xfId="0" applyAlignment="1">
      <alignment horizontal="center" vertical="center" wrapText="1"/>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6" xfId="0" applyFont="1" applyFill="1" applyBorder="1" applyAlignment="1">
      <alignment horizontal="right"/>
    </xf>
    <xf numFmtId="0" fontId="2" fillId="2" borderId="7" xfId="0" applyFont="1" applyFill="1" applyBorder="1" applyAlignment="1" applyProtection="1">
      <alignment horizontal="left"/>
      <protection locked="0"/>
    </xf>
    <xf numFmtId="0" fontId="4" fillId="0" borderId="0" xfId="0" applyFont="1" applyAlignment="1">
      <alignment horizontal="center"/>
    </xf>
    <xf numFmtId="0" fontId="0" fillId="0" borderId="0" xfId="0" applyAlignment="1">
      <alignment horizontal="center"/>
    </xf>
  </cellXfs>
  <cellStyles count="1">
    <cellStyle name="Normal" xfId="0" builtinId="0"/>
  </cellStyles>
  <dxfs count="90">
    <dxf>
      <numFmt numFmtId="0" formatCode="General"/>
      <alignment horizontal="center" vertical="center"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medium">
          <color theme="1"/>
        </right>
        <top style="thin">
          <color indexed="64"/>
        </top>
        <bottom style="thin">
          <color indexed="64"/>
        </bottom>
        <vertical/>
        <horizontal/>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574123"/>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theme="1"/>
        </right>
        <top style="thin">
          <color indexed="64"/>
        </top>
        <bottom style="thin">
          <color indexed="64"/>
        </bottom>
      </border>
    </dxf>
    <dxf>
      <border outline="0">
        <left style="medium">
          <color rgb="FF000000"/>
        </left>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medium">
          <color theme="1"/>
        </right>
        <top style="thin">
          <color indexed="64"/>
        </top>
        <bottom style="thin">
          <color indexed="64"/>
        </bottom>
        <vertical/>
        <horizontal/>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574123"/>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theme="1"/>
        </right>
        <top style="thin">
          <color indexed="64"/>
        </top>
        <bottom style="thin">
          <color indexed="64"/>
        </bottom>
      </border>
    </dxf>
    <dxf>
      <border outline="0">
        <left style="medium">
          <color rgb="FF000000"/>
        </left>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medium">
          <color theme="1"/>
        </right>
        <top style="thin">
          <color indexed="64"/>
        </top>
        <bottom style="thin">
          <color indexed="64"/>
        </bottom>
        <vertical/>
        <horizontal/>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574123"/>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theme="1"/>
        </right>
        <top style="thin">
          <color indexed="64"/>
        </top>
        <bottom style="thin">
          <color indexed="64"/>
        </bottom>
      </border>
    </dxf>
    <dxf>
      <border outline="0">
        <left style="medium">
          <color rgb="FF000000"/>
        </left>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medium">
          <color theme="1"/>
        </right>
        <top style="thin">
          <color indexed="64"/>
        </top>
        <bottom style="thin">
          <color indexed="64"/>
        </bottom>
        <vertical/>
        <horizontal/>
      </border>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574123"/>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theme="1"/>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theme="1"/>
        </right>
        <top style="thin">
          <color indexed="64"/>
        </top>
        <bottom style="thin">
          <color indexed="64"/>
        </bottom>
      </border>
    </dxf>
    <dxf>
      <border outline="0">
        <left style="medium">
          <color theme="1"/>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refreshOnLoad="1" connectionId="4" xr16:uid="{06A58D0C-BC62-43D0-91E7-3A0D948DD89B}" autoFormatId="16" applyNumberFormats="0" applyBorderFormats="0" applyFontFormats="0" applyPatternFormats="0" applyAlignmentFormats="0" applyWidthHeightFormats="0">
  <queryTableRefresh nextId="4">
    <queryTableFields count="3">
      <queryTableField id="1" name="Priority" tableColumnId="1"/>
      <queryTableField id="2" name="Item" tableColumnId="2"/>
      <queryTableField id="3" name="Category"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1DF317-D60B-44BF-A87F-A55DBAFFC431}" name="Table5" displayName="Table5" ref="B6:V24" totalsRowShown="0" tableBorderDxfId="89">
  <autoFilter ref="B6:V24" xr:uid="{1E1DF317-D60B-44BF-A87F-A55DBAFFC431}"/>
  <tableColumns count="21">
    <tableColumn id="1" xr3:uid="{64D97992-317F-47E4-AD55-2BA3E2666678}" name="Item" dataDxfId="88"/>
    <tableColumn id="2" xr3:uid="{FDCB90EB-4135-4E14-B45A-6DCE93C30789}" name="PoC1" dataDxfId="87"/>
    <tableColumn id="3" xr3:uid="{FF26A42A-6F29-4073-85BC-C8C3885BAB03}" name="Poc2" dataDxfId="86"/>
    <tableColumn id="4" xr3:uid="{0F9EB576-6602-4C3B-BC62-2DB17E078AB4}" name="Poc3" dataDxfId="85"/>
    <tableColumn id="5" xr3:uid="{64628847-37EA-42C5-A997-A2465C828D69}" name="PoC4" dataDxfId="84"/>
    <tableColumn id="6" xr3:uid="{4EBF61D7-04E3-4BEA-99AF-D8BEE6374AB1}" name="Column6" dataDxfId="83"/>
    <tableColumn id="7" xr3:uid="{A45BC7BF-D11D-4AE9-8103-21FEBE76EDE8}" name="MH1" dataDxfId="82"/>
    <tableColumn id="8" xr3:uid="{BFDCD98A-3F1D-494C-8CC7-74F2907AD81D}" name="MH2" dataDxfId="81"/>
    <tableColumn id="9" xr3:uid="{F98AFA77-B8A8-4610-A6FD-BB1E53A122D6}" name="MH3" dataDxfId="80"/>
    <tableColumn id="10" xr3:uid="{8E16F285-A89F-4F28-8501-68ECE5955929}" name="MH4" dataDxfId="79"/>
    <tableColumn id="11" xr3:uid="{50CD5044-5AB7-4BDB-B0D8-55995CE293D6}" name="Column11" dataDxfId="78"/>
    <tableColumn id="12" xr3:uid="{5C1CE39F-38D0-49D1-92E0-FF678EA30F47}" name="Cap1" dataDxfId="77"/>
    <tableColumn id="13" xr3:uid="{AC663600-355F-46F8-AC52-C16D64CBF2BB}" name="Cap2" dataDxfId="76"/>
    <tableColumn id="14" xr3:uid="{3C744289-5E76-4A1B-8AFE-45992DFF3354}" name="Cap3" dataDxfId="75"/>
    <tableColumn id="15" xr3:uid="{01D4AADA-3358-4A6A-9DEE-C79F7D38145E}" name="Cap4" dataDxfId="74"/>
    <tableColumn id="16" xr3:uid="{2EF54322-16B4-410D-847A-6CB32A63FE8D}" name="Column16" dataDxfId="73"/>
    <tableColumn id="17" xr3:uid="{6ED411FE-0FD4-4987-A222-A360BB42BCAA}" name="Train1" dataDxfId="72"/>
    <tableColumn id="18" xr3:uid="{51C92796-60D6-43A2-BF89-758FDEBDE56D}" name="Train2" dataDxfId="71"/>
    <tableColumn id="19" xr3:uid="{B60064F9-2529-417E-8236-20EE4D0957C7}" name="Train3" dataDxfId="70"/>
    <tableColumn id="20" xr3:uid="{323773E6-09C7-4320-95E0-C7EC156B158B}" name="Train4" dataDxfId="69"/>
    <tableColumn id="21" xr3:uid="{15B14196-4CA3-4343-9867-3C81C292FE22}" name="Risk Score" dataDxfId="68">
      <calculatedColumnFormula>SUM(C7:F7)*SUM(H7:K7)*SUM(M7:P7)*SUM(R7:U7)</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9EFCB6-ABB6-413B-8920-9E75078A19D3}" name="Table57" displayName="Table57" ref="B6:V24" totalsRowShown="0" tableBorderDxfId="67">
  <autoFilter ref="B6:V24" xr:uid="{1E1DF317-D60B-44BF-A87F-A55DBAFFC431}"/>
  <tableColumns count="21">
    <tableColumn id="1" xr3:uid="{9D72CD00-ED46-41F9-AA09-B6ACD9F6B90E}" name="Item" dataDxfId="66"/>
    <tableColumn id="2" xr3:uid="{691C2248-FE8E-4708-A23F-8904A2FA7569}" name="PoC1" dataDxfId="65"/>
    <tableColumn id="3" xr3:uid="{B1B771EC-6572-4BDE-924C-F08A5C5CCF11}" name="Poc2" dataDxfId="64"/>
    <tableColumn id="4" xr3:uid="{50D21C67-00B6-48B4-AE22-EBF332E001FC}" name="Poc3" dataDxfId="63"/>
    <tableColumn id="5" xr3:uid="{281F5A26-4325-4398-9104-C29371D3B263}" name="PoC4" dataDxfId="62"/>
    <tableColumn id="6" xr3:uid="{797333E9-9E17-46B7-9C3C-92897A4271E2}" name="Column6" dataDxfId="61"/>
    <tableColumn id="7" xr3:uid="{CC5CD351-962C-4673-A37F-25B081EAF106}" name="MH1" dataDxfId="60"/>
    <tableColumn id="8" xr3:uid="{F5AEC992-7739-4931-82D9-3064B34D1259}" name="MH2" dataDxfId="59"/>
    <tableColumn id="9" xr3:uid="{FFE58DEE-03DB-4CEB-9E39-A36A66D96E7A}" name="MH3" dataDxfId="58"/>
    <tableColumn id="10" xr3:uid="{FE8BF7B6-DE99-47CB-9671-93241B0C92EC}" name="MH4" dataDxfId="57"/>
    <tableColumn id="11" xr3:uid="{1B0DA67C-FE72-4F19-BC8F-BC4854192C87}" name="Column11" dataDxfId="56"/>
    <tableColumn id="12" xr3:uid="{24FC5F73-E61C-488B-98FC-B69D6D8AD9BC}" name="Cap1" dataDxfId="55"/>
    <tableColumn id="13" xr3:uid="{4FEC4585-E38F-4FC4-9576-DE0053E4405D}" name="Cap2" dataDxfId="54"/>
    <tableColumn id="14" xr3:uid="{E0382E34-2B29-4EB8-B617-86418F94E135}" name="Cap3" dataDxfId="53"/>
    <tableColumn id="15" xr3:uid="{E37F86D1-C43F-4D18-BA92-476EC6C9BA4B}" name="Cap4" dataDxfId="52"/>
    <tableColumn id="16" xr3:uid="{BE3AC9B3-4E23-4B30-ACD2-F4EA69A1E47A}" name="Column16" dataDxfId="51"/>
    <tableColumn id="17" xr3:uid="{6F0CF3EE-E0AB-4D19-B3B1-678CE2DBD713}" name="Train1" dataDxfId="50"/>
    <tableColumn id="18" xr3:uid="{A2F8600D-8754-490C-96C0-F639420EBEC4}" name="Train2" dataDxfId="49"/>
    <tableColumn id="19" xr3:uid="{C2BA2B82-0419-4402-866B-C38C18D5AFFD}" name="Train3" dataDxfId="48"/>
    <tableColumn id="20" xr3:uid="{4435B92C-D3F2-4014-BCC9-CD08F6E9733F}" name="Train4" dataDxfId="47"/>
    <tableColumn id="21" xr3:uid="{1EB12CF7-0FFD-478B-92EC-A57100045C63}" name="Risk Score" dataDxfId="46">
      <calculatedColumnFormula>SUM(C7:F7)*SUM(H7:K7)*SUM(M7:P7)*SUM(R7:U7)</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189ED9-1354-44CE-9011-7ACE78F8AC7B}" name="Table578" displayName="Table578" ref="B6:V15" totalsRowShown="0" tableBorderDxfId="45">
  <autoFilter ref="B6:V15" xr:uid="{1E1DF317-D60B-44BF-A87F-A55DBAFFC431}"/>
  <tableColumns count="21">
    <tableColumn id="1" xr3:uid="{69585288-155C-493C-B7D5-6805CD582A01}" name="Item" dataDxfId="44"/>
    <tableColumn id="2" xr3:uid="{92521627-903B-4FF6-89AF-DDF1F21109F0}" name="PoC1" dataDxfId="43"/>
    <tableColumn id="3" xr3:uid="{4D98C40B-B655-4BD7-8A7F-4E524FB1E56C}" name="Poc2" dataDxfId="42"/>
    <tableColumn id="4" xr3:uid="{AA935186-3DB8-4ACA-AE9C-257B9378CD7B}" name="Poc3" dataDxfId="41"/>
    <tableColumn id="5" xr3:uid="{B0A3D82A-F9AB-4609-9C3C-DE9533F1C89A}" name="PoC4" dataDxfId="40"/>
    <tableColumn id="6" xr3:uid="{68D8CC34-08C7-4B64-8747-FC998931DCA0}" name="Column6" dataDxfId="39"/>
    <tableColumn id="7" xr3:uid="{52C0F421-235E-4177-8BD8-38DD35155EDD}" name="MH1" dataDxfId="38"/>
    <tableColumn id="8" xr3:uid="{148EA401-D614-48FF-AA8D-FD301C6D2891}" name="MH2" dataDxfId="37"/>
    <tableColumn id="9" xr3:uid="{A0F6214A-B62C-4D0C-B609-38D6908B4C16}" name="MH3" dataDxfId="36"/>
    <tableColumn id="10" xr3:uid="{EBB44E7C-ABA9-468B-93EA-2862D29F0635}" name="MH4" dataDxfId="35"/>
    <tableColumn id="11" xr3:uid="{28C303C6-D77B-4237-866D-BE2E74DC4757}" name="Column11" dataDxfId="34"/>
    <tableColumn id="12" xr3:uid="{944ED025-BBC9-437C-9DB0-FBDDBDB47601}" name="Cap1" dataDxfId="33"/>
    <tableColumn id="13" xr3:uid="{02EE94BB-1E34-434B-A302-4D2143F60985}" name="Cap2" dataDxfId="32"/>
    <tableColumn id="14" xr3:uid="{99BD88A5-D92F-40F0-BA0A-3C77D9BAC0DB}" name="Cap3" dataDxfId="31"/>
    <tableColumn id="15" xr3:uid="{DC2A233B-A395-4D51-BC43-53606AEADBAA}" name="Cap4" dataDxfId="30"/>
    <tableColumn id="16" xr3:uid="{1BC8B6D0-44D0-4BA3-A936-E93AD0B43EA4}" name="Column16" dataDxfId="29"/>
    <tableColumn id="17" xr3:uid="{58A8143D-5091-473B-B95A-B6C8B0DFCE11}" name="Train1" dataDxfId="28"/>
    <tableColumn id="18" xr3:uid="{293F983D-82B5-403E-82C8-BE00292F14C5}" name="Train2" dataDxfId="27"/>
    <tableColumn id="19" xr3:uid="{8D902EC8-9CD4-410E-A2CA-21D9ACBD9834}" name="Train3" dataDxfId="26"/>
    <tableColumn id="20" xr3:uid="{2416815B-CF10-4DD9-B805-9296967D73DD}" name="Train4" dataDxfId="25"/>
    <tableColumn id="21" xr3:uid="{55D3F41F-476D-4D9B-AAB2-7BAE1ED9B52D}" name="Risk Score" dataDxfId="24">
      <calculatedColumnFormula>SUM(C7:F7)*SUM(H7:K7)*SUM(M7:P7)*SUM(R7:U7)</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C2ADE7-9AFB-4204-95D3-D7A8EAF98D7B}" name="Table57810" displayName="Table57810" ref="B6:V17" totalsRowShown="0" tableBorderDxfId="23">
  <autoFilter ref="B6:V17" xr:uid="{1E1DF317-D60B-44BF-A87F-A55DBAFFC431}"/>
  <tableColumns count="21">
    <tableColumn id="1" xr3:uid="{077F48BE-3CB2-4C87-B0E3-AF62BC067D99}" name="Item" dataDxfId="22"/>
    <tableColumn id="2" xr3:uid="{CD3C972A-07D5-49F0-8038-41A193313D5A}" name="PoC1" dataDxfId="21"/>
    <tableColumn id="3" xr3:uid="{B8734DFF-7787-469F-A040-EC806123356A}" name="Poc2" dataDxfId="20"/>
    <tableColumn id="4" xr3:uid="{2FDA99D4-DB10-4054-9094-05CE82BF8906}" name="Poc3" dataDxfId="19"/>
    <tableColumn id="5" xr3:uid="{8755A666-B378-4787-8BAF-ABC846923AEF}" name="PoC4" dataDxfId="18"/>
    <tableColumn id="6" xr3:uid="{DAF67E85-F7F1-46B8-BD0C-1E83BCFA7E5F}" name="Column6" dataDxfId="17"/>
    <tableColumn id="7" xr3:uid="{F9FA9F72-01BB-4751-8C9F-711763329180}" name="MH1" dataDxfId="16"/>
    <tableColumn id="8" xr3:uid="{013B2174-F1E0-4F7B-A7B7-A706A797049E}" name="MH2" dataDxfId="15"/>
    <tableColumn id="9" xr3:uid="{A5E8C449-4C4A-462A-8FC8-D4ED0C974EE6}" name="MH3" dataDxfId="14"/>
    <tableColumn id="10" xr3:uid="{E83BE227-15A1-4B09-B2A0-8B3356E0F950}" name="MH4" dataDxfId="13"/>
    <tableColumn id="11" xr3:uid="{6D979AA1-D63D-42CE-B308-F531D1B25475}" name="Column11" dataDxfId="12"/>
    <tableColumn id="12" xr3:uid="{81CA6D89-8290-4E37-9D01-1B03E625BA26}" name="Cap1" dataDxfId="11"/>
    <tableColumn id="13" xr3:uid="{7CAA7644-AB88-472F-A98F-23AA126FA0FF}" name="Cap2" dataDxfId="10"/>
    <tableColumn id="14" xr3:uid="{5E653D5D-C5DA-4FAC-B10F-B20EAF705D01}" name="Cap3" dataDxfId="9"/>
    <tableColumn id="15" xr3:uid="{CD6B41CF-0A1F-4D88-8F39-0D70E81A1CF0}" name="Cap4" dataDxfId="8"/>
    <tableColumn id="16" xr3:uid="{171363EB-B2D1-47B0-BC12-2B97B006E9E8}" name="Column16" dataDxfId="7"/>
    <tableColumn id="17" xr3:uid="{6738F697-4CBD-4655-9CDC-9BDBD7773101}" name="Train1" dataDxfId="6"/>
    <tableColumn id="18" xr3:uid="{C7F10644-F713-40D9-A76A-CD1D27A853D8}" name="Train2" dataDxfId="5"/>
    <tableColumn id="19" xr3:uid="{FC7BB4D4-A3EB-41CD-A6DB-EE4547F3DB50}" name="Train3" dataDxfId="4"/>
    <tableColumn id="20" xr3:uid="{18EB4567-5FFE-47C2-955F-6C52C85BBF03}" name="Train4" dataDxfId="3"/>
    <tableColumn id="21" xr3:uid="{647DB653-342C-4481-A521-266EA13A4D99}" name="Risk Score" dataDxfId="2">
      <calculatedColumnFormula>SUM(C7:F7)*SUM(H7:K7)*SUM(M7:P7)*SUM(R7:U7)</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607E781-9B88-449B-AB3E-ADA3EEA72C15}" name="Priority_Grid" displayName="Priority_Grid" ref="C6:E73" tableType="queryTable" totalsRowShown="0">
  <autoFilter ref="C6:E73" xr:uid="{D607E781-9B88-449B-AB3E-ADA3EEA72C15}"/>
  <tableColumns count="3">
    <tableColumn id="1" xr3:uid="{A0AD2D8C-9437-4EAA-87DE-EE6DF7DBB78E}" uniqueName="1" name="Priority" queryTableFieldId="1" dataDxfId="1"/>
    <tableColumn id="2" xr3:uid="{AB6CE19A-5EE9-4BEE-BDBD-FA81FCE97EB4}" uniqueName="2" name="Item" queryTableFieldId="2" dataDxfId="0"/>
    <tableColumn id="3" xr3:uid="{C697AAC3-D728-4062-92F6-3AC3B97318AE}" uniqueName="3" name="Category" queryTableFieldId="3"/>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F13"/>
  <sheetViews>
    <sheetView tabSelected="1" workbookViewId="0">
      <selection activeCell="H8" sqref="H8"/>
    </sheetView>
  </sheetViews>
  <sheetFormatPr defaultRowHeight="15" x14ac:dyDescent="0.25"/>
  <cols>
    <col min="1" max="1" width="0.7109375" customWidth="1"/>
    <col min="2" max="2" width="9.7109375" customWidth="1"/>
    <col min="3" max="3" width="27.28515625" customWidth="1"/>
    <col min="4" max="4" width="77.28515625" customWidth="1"/>
    <col min="5" max="5" width="10.28515625" customWidth="1"/>
    <col min="6" max="6" width="0.7109375" customWidth="1"/>
  </cols>
  <sheetData>
    <row r="1" spans="1:6" ht="5.0999999999999996" customHeight="1" x14ac:dyDescent="0.25">
      <c r="A1" s="1"/>
      <c r="B1" s="2"/>
      <c r="C1" s="2"/>
      <c r="D1" s="2"/>
      <c r="E1" s="2"/>
      <c r="F1" s="3"/>
    </row>
    <row r="2" spans="1:6" x14ac:dyDescent="0.25">
      <c r="A2" s="4"/>
      <c r="B2" s="33"/>
      <c r="C2" s="34"/>
      <c r="D2" s="34"/>
      <c r="E2" s="35"/>
      <c r="F2" s="7"/>
    </row>
    <row r="3" spans="1:6" ht="64.900000000000006" customHeight="1" x14ac:dyDescent="0.3">
      <c r="A3" s="4"/>
      <c r="B3" s="43"/>
      <c r="C3" s="74" t="s">
        <v>41</v>
      </c>
      <c r="D3" s="88" t="s">
        <v>42</v>
      </c>
      <c r="E3" s="44"/>
      <c r="F3" s="7"/>
    </row>
    <row r="4" spans="1:6" ht="15.75" thickBot="1" x14ac:dyDescent="0.3">
      <c r="A4" s="4"/>
      <c r="B4" s="43"/>
      <c r="C4" s="29"/>
      <c r="D4" s="29"/>
      <c r="E4" s="44"/>
      <c r="F4" s="7"/>
    </row>
    <row r="5" spans="1:6" s="50" customFormat="1" ht="25.35" customHeight="1" thickBot="1" x14ac:dyDescent="0.3">
      <c r="A5" s="45"/>
      <c r="B5" s="46"/>
      <c r="C5" s="114" t="s">
        <v>30</v>
      </c>
      <c r="D5" s="115"/>
      <c r="E5" s="48"/>
      <c r="F5" s="49"/>
    </row>
    <row r="6" spans="1:6" s="50" customFormat="1" ht="51.75" customHeight="1" x14ac:dyDescent="0.25">
      <c r="A6" s="14"/>
      <c r="B6" s="38"/>
      <c r="C6" s="70" t="s">
        <v>31</v>
      </c>
      <c r="D6" s="71" t="s">
        <v>33</v>
      </c>
      <c r="E6" s="39"/>
      <c r="F6" s="31"/>
    </row>
    <row r="7" spans="1:6" s="50" customFormat="1" ht="83.1" customHeight="1" x14ac:dyDescent="0.25">
      <c r="A7" s="14"/>
      <c r="B7" s="38"/>
      <c r="C7" s="70" t="s">
        <v>6</v>
      </c>
      <c r="D7" s="71" t="s">
        <v>121</v>
      </c>
      <c r="E7" s="39"/>
      <c r="F7" s="31"/>
    </row>
    <row r="8" spans="1:6" s="50" customFormat="1" ht="52.35" customHeight="1" x14ac:dyDescent="0.25">
      <c r="A8" s="14"/>
      <c r="B8" s="38"/>
      <c r="C8" s="70" t="s">
        <v>32</v>
      </c>
      <c r="D8" s="71" t="s">
        <v>34</v>
      </c>
      <c r="E8" s="39"/>
      <c r="F8" s="31"/>
    </row>
    <row r="9" spans="1:6" s="50" customFormat="1" ht="48.6" customHeight="1" thickBot="1" x14ac:dyDescent="0.3">
      <c r="A9" s="14"/>
      <c r="B9" s="38"/>
      <c r="C9" s="72" t="s">
        <v>35</v>
      </c>
      <c r="D9" s="73" t="s">
        <v>38</v>
      </c>
      <c r="E9" s="39"/>
      <c r="F9" s="31"/>
    </row>
    <row r="10" spans="1:6" x14ac:dyDescent="0.25">
      <c r="A10" s="8"/>
      <c r="B10" s="36"/>
      <c r="C10" s="30"/>
      <c r="D10" s="30"/>
      <c r="E10" s="37"/>
      <c r="F10" s="13"/>
    </row>
    <row r="11" spans="1:6" x14ac:dyDescent="0.25">
      <c r="A11" s="8"/>
      <c r="B11" s="36"/>
      <c r="C11" s="30"/>
      <c r="D11" s="30"/>
      <c r="E11" s="37"/>
      <c r="F11" s="13"/>
    </row>
    <row r="12" spans="1:6" ht="223.35" customHeight="1" x14ac:dyDescent="0.25">
      <c r="A12" s="8"/>
      <c r="B12" s="40"/>
      <c r="C12" s="41"/>
      <c r="D12" s="41"/>
      <c r="E12" s="42"/>
      <c r="F12" s="13"/>
    </row>
    <row r="13" spans="1:6" ht="5.0999999999999996" customHeight="1" thickBot="1" x14ac:dyDescent="0.3">
      <c r="A13" s="26"/>
      <c r="B13" s="27"/>
      <c r="C13" s="27"/>
      <c r="D13" s="27"/>
      <c r="E13" s="27"/>
      <c r="F13" s="28"/>
    </row>
  </sheetData>
  <mergeCells count="1">
    <mergeCell ref="C5:D5"/>
  </mergeCells>
  <printOptions horizontalCentered="1" verticalCentered="1"/>
  <pageMargins left="0.25" right="0.25" top="0.2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workbookViewId="0">
      <selection activeCell="D5" sqref="D5"/>
    </sheetView>
  </sheetViews>
  <sheetFormatPr defaultRowHeight="15" x14ac:dyDescent="0.25"/>
  <cols>
    <col min="1" max="1" width="0.7109375" customWidth="1"/>
    <col min="2" max="2" width="16.28515625" customWidth="1"/>
    <col min="3" max="3" width="5.28515625" customWidth="1"/>
    <col min="4" max="4" width="7.7109375" customWidth="1"/>
    <col min="5" max="5" width="7.5703125" customWidth="1"/>
    <col min="6" max="6" width="6.42578125" customWidth="1"/>
    <col min="7" max="7" width="0" hidden="1" customWidth="1"/>
    <col min="8" max="8" width="6" customWidth="1"/>
    <col min="9" max="9" width="4.7109375" customWidth="1"/>
    <col min="10" max="10" width="4.5703125" customWidth="1"/>
    <col min="11" max="11" width="5.7109375" customWidth="1"/>
    <col min="12" max="12" width="0" hidden="1" customWidth="1"/>
    <col min="13" max="14" width="7.28515625" customWidth="1"/>
    <col min="15" max="15" width="7.7109375" customWidth="1"/>
    <col min="16" max="16" width="8.28515625" customWidth="1"/>
    <col min="17" max="17" width="0" hidden="1" customWidth="1"/>
    <col min="18" max="18" width="6.28515625" customWidth="1"/>
    <col min="19" max="19" width="7.7109375" customWidth="1"/>
    <col min="20" max="20" width="7.28515625" customWidth="1"/>
    <col min="21" max="21" width="6.42578125" customWidth="1"/>
    <col min="22" max="22" width="8" customWidth="1"/>
    <col min="23" max="25" width="8.7109375" hidden="1" customWidth="1"/>
    <col min="26" max="26" width="0.7109375" customWidth="1"/>
  </cols>
  <sheetData>
    <row r="1" spans="1:26" ht="5.0999999999999996" customHeight="1" x14ac:dyDescent="0.25">
      <c r="A1" s="1"/>
      <c r="B1" s="2"/>
      <c r="C1" s="2"/>
      <c r="D1" s="2"/>
      <c r="E1" s="2"/>
      <c r="F1" s="2"/>
      <c r="G1" s="2"/>
      <c r="H1" s="2"/>
      <c r="I1" s="2"/>
      <c r="J1" s="2"/>
      <c r="K1" s="2"/>
      <c r="L1" s="2"/>
      <c r="M1" s="2"/>
      <c r="N1" s="2"/>
      <c r="O1" s="2"/>
      <c r="P1" s="2"/>
      <c r="Q1" s="2"/>
      <c r="R1" s="2"/>
      <c r="S1" s="2"/>
      <c r="T1" s="2"/>
      <c r="U1" s="2"/>
      <c r="V1" s="2"/>
      <c r="W1" s="2"/>
      <c r="X1" s="2"/>
      <c r="Y1" s="2"/>
      <c r="Z1" s="3"/>
    </row>
    <row r="2" spans="1:26" x14ac:dyDescent="0.25">
      <c r="A2" s="4"/>
      <c r="B2" s="122" t="s">
        <v>0</v>
      </c>
      <c r="C2" s="123"/>
      <c r="D2" s="123"/>
      <c r="E2" s="123"/>
      <c r="F2" s="123"/>
      <c r="G2" s="123"/>
      <c r="H2" s="123"/>
      <c r="I2" s="123"/>
      <c r="J2" s="123"/>
      <c r="K2" s="124" t="s">
        <v>1</v>
      </c>
      <c r="L2" s="124"/>
      <c r="M2" s="124"/>
      <c r="N2" s="125"/>
      <c r="O2" s="125"/>
      <c r="P2" s="5"/>
      <c r="Q2" s="5"/>
      <c r="R2" s="124" t="s">
        <v>2</v>
      </c>
      <c r="S2" s="124"/>
      <c r="T2" s="125"/>
      <c r="U2" s="125"/>
      <c r="V2" s="75"/>
      <c r="W2" s="6"/>
      <c r="X2" s="6"/>
      <c r="Y2" s="6"/>
      <c r="Z2" s="7"/>
    </row>
    <row r="3" spans="1:26" ht="15.75" thickBot="1" x14ac:dyDescent="0.3">
      <c r="A3" s="8"/>
      <c r="B3" s="66"/>
      <c r="C3" s="32"/>
      <c r="D3" s="32"/>
      <c r="E3" s="32"/>
      <c r="F3" s="32"/>
      <c r="G3" s="9"/>
      <c r="H3" s="32"/>
      <c r="I3" s="32"/>
      <c r="J3" s="32"/>
      <c r="K3" s="61"/>
      <c r="L3" s="10"/>
      <c r="M3" s="61"/>
      <c r="N3" s="62"/>
      <c r="O3" s="62"/>
      <c r="P3" s="12"/>
      <c r="Q3" s="11"/>
      <c r="R3" s="61"/>
      <c r="S3" s="61"/>
      <c r="T3" s="62"/>
      <c r="U3" s="62"/>
      <c r="V3" s="76"/>
      <c r="W3" s="12"/>
      <c r="X3" s="12"/>
      <c r="Y3" s="12"/>
      <c r="Z3" s="13"/>
    </row>
    <row r="4" spans="1:26" x14ac:dyDescent="0.25">
      <c r="A4" s="14"/>
      <c r="B4" s="65" t="s">
        <v>3</v>
      </c>
      <c r="C4" s="116" t="s">
        <v>4</v>
      </c>
      <c r="D4" s="117"/>
      <c r="E4" s="117"/>
      <c r="F4" s="118"/>
      <c r="G4" s="59" t="s">
        <v>5</v>
      </c>
      <c r="H4" s="116" t="s">
        <v>6</v>
      </c>
      <c r="I4" s="117"/>
      <c r="J4" s="117"/>
      <c r="K4" s="118"/>
      <c r="L4" s="59" t="s">
        <v>5</v>
      </c>
      <c r="M4" s="116" t="s">
        <v>7</v>
      </c>
      <c r="N4" s="117"/>
      <c r="O4" s="117"/>
      <c r="P4" s="118"/>
      <c r="Q4" s="59"/>
      <c r="R4" s="119" t="s">
        <v>35</v>
      </c>
      <c r="S4" s="120"/>
      <c r="T4" s="120"/>
      <c r="U4" s="121"/>
      <c r="V4" s="65" t="s">
        <v>8</v>
      </c>
      <c r="W4" s="15"/>
      <c r="X4" s="15"/>
      <c r="Y4" s="15"/>
      <c r="Z4" s="16"/>
    </row>
    <row r="5" spans="1:26" ht="85.5" customHeight="1" x14ac:dyDescent="0.25">
      <c r="A5" s="17"/>
      <c r="B5" s="67"/>
      <c r="C5" s="57" t="s">
        <v>9</v>
      </c>
      <c r="D5" s="18" t="s">
        <v>10</v>
      </c>
      <c r="E5" s="18" t="s">
        <v>11</v>
      </c>
      <c r="F5" s="58" t="s">
        <v>12</v>
      </c>
      <c r="G5" s="60" t="s">
        <v>13</v>
      </c>
      <c r="H5" s="57" t="s">
        <v>14</v>
      </c>
      <c r="I5" s="18" t="s">
        <v>15</v>
      </c>
      <c r="J5" s="18" t="s">
        <v>16</v>
      </c>
      <c r="K5" s="58" t="s">
        <v>17</v>
      </c>
      <c r="L5" s="60" t="s">
        <v>18</v>
      </c>
      <c r="M5" s="57" t="s">
        <v>47</v>
      </c>
      <c r="N5" s="18" t="s">
        <v>48</v>
      </c>
      <c r="O5" s="18" t="s">
        <v>49</v>
      </c>
      <c r="P5" s="58" t="s">
        <v>50</v>
      </c>
      <c r="Q5" s="60"/>
      <c r="R5" s="63" t="s">
        <v>40</v>
      </c>
      <c r="S5" s="19" t="s">
        <v>39</v>
      </c>
      <c r="T5" s="19" t="s">
        <v>37</v>
      </c>
      <c r="U5" s="64" t="s">
        <v>36</v>
      </c>
      <c r="V5" s="77"/>
      <c r="W5" s="20" t="s">
        <v>19</v>
      </c>
      <c r="X5" s="20" t="s">
        <v>20</v>
      </c>
      <c r="Y5" s="21"/>
      <c r="Z5" s="22"/>
    </row>
    <row r="6" spans="1:26" ht="27" x14ac:dyDescent="0.25">
      <c r="A6" s="8"/>
      <c r="B6" s="68" t="s">
        <v>21</v>
      </c>
      <c r="C6" s="79"/>
      <c r="D6" s="80"/>
      <c r="E6" s="80"/>
      <c r="F6" s="81"/>
      <c r="G6" s="82"/>
      <c r="H6" s="79"/>
      <c r="I6" s="80"/>
      <c r="J6" s="80"/>
      <c r="K6" s="81"/>
      <c r="L6" s="82"/>
      <c r="M6" s="79"/>
      <c r="N6" s="80"/>
      <c r="O6" s="80"/>
      <c r="P6" s="81"/>
      <c r="Q6" s="82"/>
      <c r="R6" s="83"/>
      <c r="S6" s="80"/>
      <c r="T6" s="80"/>
      <c r="U6" s="81"/>
      <c r="V6" s="78">
        <f>SUM(C6:F6)*SUM(H6:K6)*SUM(M6:P6)*SUM(R6:U6)</f>
        <v>0</v>
      </c>
      <c r="W6" s="23">
        <f>RANK(V6,$V$6:$V$21)+COUNTIF($V$6:V6,V6)-1</f>
        <v>1</v>
      </c>
      <c r="X6" s="23">
        <v>1</v>
      </c>
      <c r="Y6" s="24" t="str">
        <f>INDEX(B:B,MATCH(SMALL(W:W,1),W:W,0))</f>
        <v>Staff non-compliant with hand hygiene</v>
      </c>
      <c r="Z6" s="13"/>
    </row>
    <row r="7" spans="1:26" ht="27" x14ac:dyDescent="0.25">
      <c r="A7" s="8"/>
      <c r="B7" s="68" t="s">
        <v>22</v>
      </c>
      <c r="C7" s="79"/>
      <c r="D7" s="80"/>
      <c r="E7" s="80"/>
      <c r="F7" s="81"/>
      <c r="G7" s="82"/>
      <c r="H7" s="79"/>
      <c r="I7" s="80"/>
      <c r="J7" s="80"/>
      <c r="K7" s="81"/>
      <c r="L7" s="82"/>
      <c r="M7" s="79"/>
      <c r="N7" s="80"/>
      <c r="O7" s="80"/>
      <c r="P7" s="81"/>
      <c r="Q7" s="82"/>
      <c r="R7" s="83"/>
      <c r="S7" s="80"/>
      <c r="T7" s="80"/>
      <c r="U7" s="81"/>
      <c r="V7" s="78">
        <f>SUM(C7:F7)*SUM(H7:K7)*SUM(M7:P7)*SUM(R7:U7)</f>
        <v>0</v>
      </c>
      <c r="W7" s="23">
        <f>RANK(V7,$V$6:$V$21)+COUNTIF($V$6:V7,V7)-1</f>
        <v>2</v>
      </c>
      <c r="X7" s="23">
        <v>2</v>
      </c>
      <c r="Y7" s="24" t="str">
        <f>INDEX(B:B,MATCH(SMALL(W:W,2),W:W,0))</f>
        <v>Staff non-compliant with standard precautions</v>
      </c>
      <c r="Z7" s="13"/>
    </row>
    <row r="8" spans="1:26" ht="27" x14ac:dyDescent="0.25">
      <c r="A8" s="8"/>
      <c r="B8" s="68" t="s">
        <v>23</v>
      </c>
      <c r="C8" s="79"/>
      <c r="D8" s="80"/>
      <c r="E8" s="80"/>
      <c r="F8" s="81"/>
      <c r="G8" s="82"/>
      <c r="H8" s="79"/>
      <c r="I8" s="80"/>
      <c r="J8" s="80"/>
      <c r="K8" s="81"/>
      <c r="L8" s="82"/>
      <c r="M8" s="79"/>
      <c r="N8" s="80"/>
      <c r="O8" s="80"/>
      <c r="P8" s="81"/>
      <c r="Q8" s="82"/>
      <c r="R8" s="83"/>
      <c r="S8" s="80"/>
      <c r="T8" s="80"/>
      <c r="U8" s="81"/>
      <c r="V8" s="78">
        <f t="shared" ref="V8:V21" si="0">SUM(C8:F8)*SUM(H8:K8)*SUM(M8:P8)*SUM(R8:U8)</f>
        <v>0</v>
      </c>
      <c r="W8" s="23">
        <f>RANK(V8,$V$6:$V$21)+COUNTIF($V$6:V8,V8)-1</f>
        <v>3</v>
      </c>
      <c r="X8" s="23">
        <v>3</v>
      </c>
      <c r="Y8" s="24" t="str">
        <f>INDEX(B:B,MATCH(SMALL(W:W,3),W:W,0))</f>
        <v>Staff non-compliant with isolation precautions</v>
      </c>
      <c r="Z8" s="13"/>
    </row>
    <row r="9" spans="1:26" ht="40.5" x14ac:dyDescent="0.25">
      <c r="A9" s="8"/>
      <c r="B9" s="68" t="s">
        <v>24</v>
      </c>
      <c r="C9" s="79"/>
      <c r="D9" s="80"/>
      <c r="E9" s="80"/>
      <c r="F9" s="81"/>
      <c r="G9" s="82"/>
      <c r="H9" s="79"/>
      <c r="I9" s="80"/>
      <c r="J9" s="80"/>
      <c r="K9" s="81"/>
      <c r="L9" s="82"/>
      <c r="M9" s="79"/>
      <c r="N9" s="80"/>
      <c r="O9" s="80"/>
      <c r="P9" s="81"/>
      <c r="Q9" s="82"/>
      <c r="R9" s="83"/>
      <c r="S9" s="80"/>
      <c r="T9" s="80"/>
      <c r="U9" s="81"/>
      <c r="V9" s="78">
        <f t="shared" si="0"/>
        <v>0</v>
      </c>
      <c r="W9" s="23">
        <f>RANK(V9,$V$6:$V$21)+COUNTIF($V$6:V9,V9)-1</f>
        <v>4</v>
      </c>
      <c r="X9" s="23">
        <v>4</v>
      </c>
      <c r="Y9" s="24" t="str">
        <f>INDEX(B:B,MATCH(SMALL(W:W,4),W:W,0))</f>
        <v>Improper cleaning and disinfection of shared medical equipment</v>
      </c>
      <c r="Z9" s="13"/>
    </row>
    <row r="10" spans="1:26" ht="40.5" x14ac:dyDescent="0.25">
      <c r="A10" s="8"/>
      <c r="B10" s="68" t="s">
        <v>25</v>
      </c>
      <c r="C10" s="79"/>
      <c r="D10" s="80"/>
      <c r="E10" s="80"/>
      <c r="F10" s="81"/>
      <c r="G10" s="82"/>
      <c r="H10" s="79"/>
      <c r="I10" s="80"/>
      <c r="J10" s="80"/>
      <c r="K10" s="81"/>
      <c r="L10" s="82"/>
      <c r="M10" s="79"/>
      <c r="N10" s="80"/>
      <c r="O10" s="80"/>
      <c r="P10" s="81"/>
      <c r="Q10" s="82"/>
      <c r="R10" s="83"/>
      <c r="S10" s="80"/>
      <c r="T10" s="80"/>
      <c r="U10" s="81"/>
      <c r="V10" s="78">
        <f t="shared" si="0"/>
        <v>0</v>
      </c>
      <c r="W10" s="23">
        <f>RANK(V10,$V$6:$V$21)+COUNTIF($V$6:V10,V10)-1</f>
        <v>5</v>
      </c>
      <c r="X10" s="23">
        <v>5</v>
      </c>
      <c r="Y10" s="24" t="str">
        <f>INDEX(B:B,MATCH(SMALL(W:W,5),W:W,0))</f>
        <v>Improper cleaning and disinfection of glucometers</v>
      </c>
      <c r="Z10" s="13"/>
    </row>
    <row r="11" spans="1:26" ht="33" customHeight="1" x14ac:dyDescent="0.25">
      <c r="A11" s="8"/>
      <c r="B11" s="68" t="s">
        <v>26</v>
      </c>
      <c r="C11" s="79"/>
      <c r="D11" s="80"/>
      <c r="E11" s="80"/>
      <c r="F11" s="81"/>
      <c r="G11" s="82"/>
      <c r="H11" s="79"/>
      <c r="I11" s="80"/>
      <c r="J11" s="80"/>
      <c r="K11" s="81"/>
      <c r="L11" s="82"/>
      <c r="M11" s="79"/>
      <c r="N11" s="80"/>
      <c r="O11" s="80"/>
      <c r="P11" s="81"/>
      <c r="Q11" s="82"/>
      <c r="R11" s="83"/>
      <c r="S11" s="80"/>
      <c r="T11" s="80"/>
      <c r="U11" s="81"/>
      <c r="V11" s="78">
        <f t="shared" si="0"/>
        <v>0</v>
      </c>
      <c r="W11" s="23">
        <f>RANK(V11,$V$6:$V$21)+COUNTIF($V$6:V11,V11)-1</f>
        <v>6</v>
      </c>
      <c r="X11" s="23">
        <v>6</v>
      </c>
      <c r="Y11" s="24" t="str">
        <f>INDEX(B:B,MATCH(SMALL(W:W,6),W:W,0))</f>
        <v>Ineffective cleaning and disinfection of resident rooms</v>
      </c>
      <c r="Z11" s="13"/>
    </row>
    <row r="12" spans="1:26" ht="27" x14ac:dyDescent="0.25">
      <c r="A12" s="8"/>
      <c r="B12" s="68" t="s">
        <v>52</v>
      </c>
      <c r="C12" s="79"/>
      <c r="D12" s="80"/>
      <c r="E12" s="80"/>
      <c r="F12" s="81"/>
      <c r="G12" s="82"/>
      <c r="H12" s="79"/>
      <c r="I12" s="80"/>
      <c r="J12" s="80"/>
      <c r="K12" s="81"/>
      <c r="L12" s="82"/>
      <c r="M12" s="79"/>
      <c r="N12" s="80"/>
      <c r="O12" s="80"/>
      <c r="P12" s="81"/>
      <c r="Q12" s="82"/>
      <c r="R12" s="83"/>
      <c r="S12" s="80"/>
      <c r="T12" s="80"/>
      <c r="U12" s="81"/>
      <c r="V12" s="78">
        <f t="shared" si="0"/>
        <v>0</v>
      </c>
      <c r="W12" s="25">
        <f>RANK(V12,$V$6:$V$21)+COUNTIF($V$6:V12,V12)-1</f>
        <v>7</v>
      </c>
      <c r="X12" s="23">
        <v>7</v>
      </c>
      <c r="Y12" s="24" t="str">
        <f>INDEX(B:B,MATCH(SMALL(W:W,7),W:W,0))</f>
        <v>Resident viral respiratory infections</v>
      </c>
      <c r="Z12" s="13"/>
    </row>
    <row r="13" spans="1:26" ht="21.75" customHeight="1" x14ac:dyDescent="0.25">
      <c r="A13" s="8"/>
      <c r="B13" s="68" t="s">
        <v>46</v>
      </c>
      <c r="C13" s="79"/>
      <c r="D13" s="80"/>
      <c r="E13" s="80"/>
      <c r="F13" s="81"/>
      <c r="G13" s="82"/>
      <c r="H13" s="79"/>
      <c r="I13" s="80"/>
      <c r="J13" s="80"/>
      <c r="K13" s="81"/>
      <c r="L13" s="82"/>
      <c r="M13" s="79"/>
      <c r="N13" s="80"/>
      <c r="O13" s="80"/>
      <c r="P13" s="81"/>
      <c r="Q13" s="82"/>
      <c r="R13" s="83"/>
      <c r="S13" s="80"/>
      <c r="T13" s="80"/>
      <c r="U13" s="81"/>
      <c r="V13" s="78">
        <f t="shared" si="0"/>
        <v>0</v>
      </c>
      <c r="W13" s="23">
        <f>RANK(V13,$V$6:$V$21)+COUNTIF($V$6:V13,V13)-1</f>
        <v>8</v>
      </c>
      <c r="X13" s="23">
        <v>8</v>
      </c>
      <c r="Y13" s="24" t="str">
        <f>INDEX(B:B,MATCH(SMALL(W:W,8),W:W,0))</f>
        <v>Infections due to MDRO</v>
      </c>
      <c r="Z13" s="13"/>
    </row>
    <row r="14" spans="1:26" x14ac:dyDescent="0.25">
      <c r="A14" s="8"/>
      <c r="B14" s="68" t="s">
        <v>54</v>
      </c>
      <c r="C14" s="79"/>
      <c r="D14" s="80"/>
      <c r="E14" s="80"/>
      <c r="F14" s="81"/>
      <c r="G14" s="82"/>
      <c r="H14" s="79"/>
      <c r="I14" s="80"/>
      <c r="J14" s="80"/>
      <c r="K14" s="81"/>
      <c r="L14" s="82"/>
      <c r="M14" s="79"/>
      <c r="N14" s="80"/>
      <c r="O14" s="80"/>
      <c r="P14" s="81"/>
      <c r="Q14" s="82"/>
      <c r="R14" s="83"/>
      <c r="S14" s="80"/>
      <c r="T14" s="80"/>
      <c r="U14" s="81"/>
      <c r="V14" s="78">
        <f t="shared" si="0"/>
        <v>0</v>
      </c>
      <c r="W14" s="23">
        <f>RANK(V14,$V$6:$V$21)+COUNTIF($V$6:V14,V14)-1</f>
        <v>9</v>
      </c>
      <c r="X14" s="23">
        <v>9</v>
      </c>
      <c r="Y14" s="24" t="str">
        <f>INDEX(B:B,MATCH(SMALL(W:W,9),W:W,0))</f>
        <v>SST infections</v>
      </c>
      <c r="Z14" s="13"/>
    </row>
    <row r="15" spans="1:26" ht="54" x14ac:dyDescent="0.25">
      <c r="A15" s="8"/>
      <c r="B15" s="68" t="s">
        <v>55</v>
      </c>
      <c r="C15" s="79"/>
      <c r="D15" s="80"/>
      <c r="E15" s="80"/>
      <c r="F15" s="81"/>
      <c r="G15" s="82"/>
      <c r="H15" s="79"/>
      <c r="I15" s="80"/>
      <c r="J15" s="80"/>
      <c r="K15" s="81"/>
      <c r="L15" s="82"/>
      <c r="M15" s="79"/>
      <c r="N15" s="80"/>
      <c r="O15" s="80"/>
      <c r="P15" s="81"/>
      <c r="Q15" s="82"/>
      <c r="R15" s="83"/>
      <c r="S15" s="80"/>
      <c r="T15" s="80"/>
      <c r="U15" s="81"/>
      <c r="V15" s="78">
        <f t="shared" si="0"/>
        <v>0</v>
      </c>
      <c r="W15" s="23">
        <f>RANK(V15,$V$6:$V$21)+COUNTIF($V$6:V15,V15)-1</f>
        <v>10</v>
      </c>
      <c r="X15" s="23">
        <v>10</v>
      </c>
      <c r="Y15" s="24" t="str">
        <f>INDEX(B:B,MATCH(SMALL(W:W,10),W:W,0))</f>
        <v>Staff turnover/new/agency staff not compliant with facility policy/procedures</v>
      </c>
      <c r="Z15" s="13"/>
    </row>
    <row r="16" spans="1:26" ht="54" x14ac:dyDescent="0.25">
      <c r="A16" s="8"/>
      <c r="B16" s="68" t="s">
        <v>51</v>
      </c>
      <c r="C16" s="79"/>
      <c r="D16" s="80"/>
      <c r="E16" s="80"/>
      <c r="F16" s="81"/>
      <c r="G16" s="82"/>
      <c r="H16" s="79"/>
      <c r="I16" s="80"/>
      <c r="J16" s="80"/>
      <c r="K16" s="81"/>
      <c r="L16" s="82"/>
      <c r="M16" s="79"/>
      <c r="N16" s="80"/>
      <c r="O16" s="80"/>
      <c r="P16" s="81"/>
      <c r="Q16" s="82"/>
      <c r="R16" s="83"/>
      <c r="S16" s="80"/>
      <c r="T16" s="80"/>
      <c r="U16" s="81"/>
      <c r="V16" s="78">
        <f t="shared" si="0"/>
        <v>0</v>
      </c>
      <c r="W16" s="23">
        <f>RANK(V16,$V$6:$V$21)+COUNTIF($V$6:V16,V16)-1</f>
        <v>11</v>
      </c>
      <c r="X16" s="23">
        <v>11</v>
      </c>
      <c r="Y16" s="24" t="str">
        <f>INDEX(B:B,MATCH(SMALL(W:W,11),W:W,0))</f>
        <v>Lack of data to track Antibiotic stewardship program outcome and process measures</v>
      </c>
      <c r="Z16" s="13"/>
    </row>
    <row r="17" spans="1:26" ht="27" x14ac:dyDescent="0.25">
      <c r="A17" s="8"/>
      <c r="B17" s="68" t="s">
        <v>45</v>
      </c>
      <c r="C17" s="79"/>
      <c r="D17" s="80"/>
      <c r="E17" s="80"/>
      <c r="F17" s="81"/>
      <c r="G17" s="82"/>
      <c r="H17" s="79"/>
      <c r="I17" s="80"/>
      <c r="J17" s="80"/>
      <c r="K17" s="81"/>
      <c r="L17" s="82"/>
      <c r="M17" s="79"/>
      <c r="N17" s="80"/>
      <c r="O17" s="80"/>
      <c r="P17" s="81"/>
      <c r="Q17" s="82"/>
      <c r="R17" s="83"/>
      <c r="S17" s="80"/>
      <c r="T17" s="80"/>
      <c r="U17" s="81"/>
      <c r="V17" s="78">
        <f t="shared" si="0"/>
        <v>0</v>
      </c>
      <c r="W17" s="23">
        <f>RANK(V17,$V$6:$V$21)+COUNTIF($V$6:V17,V17)-1</f>
        <v>12</v>
      </c>
      <c r="X17" s="23">
        <v>12</v>
      </c>
      <c r="Y17" s="24" t="str">
        <f>INDEX(B:B,MATCH(SMALL(W:W,12),W:W,0))</f>
        <v>Ineffective infection surveillance practices</v>
      </c>
      <c r="Z17" s="13"/>
    </row>
    <row r="18" spans="1:26" ht="67.5" x14ac:dyDescent="0.25">
      <c r="A18" s="8"/>
      <c r="B18" s="68" t="s">
        <v>53</v>
      </c>
      <c r="C18" s="79"/>
      <c r="D18" s="80"/>
      <c r="E18" s="80"/>
      <c r="F18" s="81"/>
      <c r="G18" s="82"/>
      <c r="H18" s="79"/>
      <c r="I18" s="80"/>
      <c r="J18" s="80"/>
      <c r="K18" s="81"/>
      <c r="L18" s="82"/>
      <c r="M18" s="79"/>
      <c r="N18" s="80"/>
      <c r="O18" s="80"/>
      <c r="P18" s="81"/>
      <c r="Q18" s="82"/>
      <c r="R18" s="83"/>
      <c r="S18" s="80"/>
      <c r="T18" s="80"/>
      <c r="U18" s="81"/>
      <c r="V18" s="78">
        <f t="shared" si="0"/>
        <v>0</v>
      </c>
      <c r="W18" s="23">
        <f>RANK(V18,$V$6:$V$21)+COUNTIF($V$6:V18,V18)-1</f>
        <v>13</v>
      </c>
      <c r="X18" s="23">
        <v>13</v>
      </c>
      <c r="Y18" s="24" t="str">
        <f>INDEX(B:B,MATCH(SMALL(W:W,13),W:W,0))</f>
        <v>Lack of  process measure surveillance data to validate compliance with IPC procedures</v>
      </c>
      <c r="Z18" s="13"/>
    </row>
    <row r="19" spans="1:26" ht="31.15" customHeight="1" x14ac:dyDescent="0.25">
      <c r="A19" s="8"/>
      <c r="B19" s="68" t="s">
        <v>43</v>
      </c>
      <c r="C19" s="79"/>
      <c r="D19" s="80"/>
      <c r="E19" s="80"/>
      <c r="F19" s="81"/>
      <c r="G19" s="82"/>
      <c r="H19" s="79"/>
      <c r="I19" s="80"/>
      <c r="J19" s="80"/>
      <c r="K19" s="81"/>
      <c r="L19" s="82"/>
      <c r="M19" s="79"/>
      <c r="N19" s="80"/>
      <c r="O19" s="80"/>
      <c r="P19" s="81"/>
      <c r="Q19" s="82"/>
      <c r="R19" s="83"/>
      <c r="S19" s="80"/>
      <c r="T19" s="80"/>
      <c r="U19" s="81"/>
      <c r="V19" s="78">
        <f t="shared" si="0"/>
        <v>0</v>
      </c>
      <c r="W19" s="23">
        <f>RANK(V19,$V$6:$V$21)+COUNTIF($V$6:V19,V19)-1</f>
        <v>14</v>
      </c>
      <c r="X19" s="23">
        <v>14</v>
      </c>
      <c r="Y19" s="24" t="str">
        <f>INDEX(B:B,MATCH(SMALL(W:W,14),W:W,0))</f>
        <v>Low  COVID  and flu vaccination rates for staff</v>
      </c>
      <c r="Z19" s="13"/>
    </row>
    <row r="20" spans="1:26" ht="40.5" x14ac:dyDescent="0.25">
      <c r="A20" s="8"/>
      <c r="B20" s="68" t="s">
        <v>27</v>
      </c>
      <c r="C20" s="79"/>
      <c r="D20" s="80"/>
      <c r="E20" s="80"/>
      <c r="F20" s="81"/>
      <c r="G20" s="82"/>
      <c r="H20" s="79"/>
      <c r="I20" s="80"/>
      <c r="J20" s="80"/>
      <c r="K20" s="81"/>
      <c r="L20" s="82"/>
      <c r="M20" s="79"/>
      <c r="N20" s="80"/>
      <c r="O20" s="80"/>
      <c r="P20" s="81"/>
      <c r="Q20" s="82"/>
      <c r="R20" s="83"/>
      <c r="S20" s="80"/>
      <c r="T20" s="80"/>
      <c r="U20" s="81"/>
      <c r="V20" s="78">
        <f t="shared" si="0"/>
        <v>0</v>
      </c>
      <c r="W20" s="23">
        <f>RANK(V20,$V$6:$V$21)+COUNTIF($V$6:V20,V20)-1</f>
        <v>15</v>
      </c>
      <c r="X20" s="23">
        <v>15</v>
      </c>
      <c r="Y20" s="24" t="str">
        <f>INDEX(B:B,MATCH(SMALL(W:W,15),W:W,0))</f>
        <v>Low flu and pneumonia vaccination rates for residents</v>
      </c>
      <c r="Z20" s="13"/>
    </row>
    <row r="21" spans="1:26" ht="27.75" thickBot="1" x14ac:dyDescent="0.3">
      <c r="A21" s="8"/>
      <c r="B21" s="69" t="s">
        <v>44</v>
      </c>
      <c r="C21" s="84"/>
      <c r="D21" s="85"/>
      <c r="E21" s="85"/>
      <c r="F21" s="86"/>
      <c r="G21" s="82"/>
      <c r="H21" s="84"/>
      <c r="I21" s="85"/>
      <c r="J21" s="85"/>
      <c r="K21" s="86"/>
      <c r="L21" s="82"/>
      <c r="M21" s="84"/>
      <c r="N21" s="85"/>
      <c r="O21" s="85"/>
      <c r="P21" s="86"/>
      <c r="Q21" s="82"/>
      <c r="R21" s="87"/>
      <c r="S21" s="85"/>
      <c r="T21" s="85"/>
      <c r="U21" s="86"/>
      <c r="V21" s="78">
        <f t="shared" si="0"/>
        <v>0</v>
      </c>
      <c r="W21" s="23">
        <f>RANK(V21,$V$6:$V$21)+COUNTIF($V$6:V21,V21)-1</f>
        <v>16</v>
      </c>
      <c r="X21" s="23">
        <v>16</v>
      </c>
      <c r="Y21" s="24" t="str">
        <f>INDEX(B:B,MATCH(SMALL(W:W,16),W:W,0))</f>
        <v>Low COVID vaccinations for residents</v>
      </c>
      <c r="Z21" s="13"/>
    </row>
    <row r="22" spans="1:26" ht="5.0999999999999996" customHeight="1" thickBot="1" x14ac:dyDescent="0.3">
      <c r="A22" s="26"/>
      <c r="B22" s="27"/>
      <c r="C22" s="27"/>
      <c r="D22" s="27"/>
      <c r="E22" s="27"/>
      <c r="F22" s="27"/>
      <c r="G22" s="27"/>
      <c r="H22" s="27"/>
      <c r="I22" s="27"/>
      <c r="J22" s="27"/>
      <c r="K22" s="27"/>
      <c r="L22" s="27"/>
      <c r="M22" s="27"/>
      <c r="N22" s="27"/>
      <c r="O22" s="27"/>
      <c r="P22" s="27"/>
      <c r="Q22" s="27"/>
      <c r="R22" s="27"/>
      <c r="S22" s="27"/>
      <c r="T22" s="27"/>
      <c r="U22" s="27"/>
      <c r="V22" s="27"/>
      <c r="W22" s="27"/>
      <c r="X22" s="27"/>
      <c r="Y22" s="27"/>
      <c r="Z22" s="28"/>
    </row>
  </sheetData>
  <sheetProtection selectLockedCells="1"/>
  <mergeCells count="9">
    <mergeCell ref="C4:F4"/>
    <mergeCell ref="H4:K4"/>
    <mergeCell ref="M4:P4"/>
    <mergeCell ref="R4:U4"/>
    <mergeCell ref="B2:J2"/>
    <mergeCell ref="K2:M2"/>
    <mergeCell ref="N2:O2"/>
    <mergeCell ref="R2:S2"/>
    <mergeCell ref="T2:U2"/>
  </mergeCells>
  <printOptions horizontalCentered="1" vertic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0FA9-BD22-4CBC-B9F3-301AAFFC80B1}">
  <sheetPr>
    <tabColor rgb="FF00B0F0"/>
  </sheetPr>
  <dimension ref="A1:W24"/>
  <sheetViews>
    <sheetView topLeftCell="A8" workbookViewId="0">
      <selection activeCell="C7" sqref="C7:U24"/>
    </sheetView>
  </sheetViews>
  <sheetFormatPr defaultRowHeight="15" x14ac:dyDescent="0.25"/>
  <cols>
    <col min="1" max="1" width="0.7109375" customWidth="1"/>
    <col min="2" max="2" width="16.28515625" style="89" customWidth="1"/>
    <col min="3" max="6" width="7.85546875" customWidth="1"/>
    <col min="7" max="7" width="0" hidden="1" customWidth="1"/>
    <col min="8" max="10" width="7.85546875" customWidth="1"/>
    <col min="11" max="11" width="8.5703125" customWidth="1"/>
    <col min="12" max="12" width="0" hidden="1" customWidth="1"/>
    <col min="13" max="16" width="8.5703125" customWidth="1"/>
    <col min="17" max="17" width="0" hidden="1" customWidth="1"/>
    <col min="18" max="22" width="8.5703125" customWidth="1"/>
    <col min="23" max="23" width="0.7109375" customWidth="1"/>
  </cols>
  <sheetData>
    <row r="1" spans="1:23" ht="5.0999999999999996" customHeight="1" x14ac:dyDescent="0.25">
      <c r="A1" s="30"/>
      <c r="B1" s="102"/>
      <c r="C1" s="2"/>
      <c r="D1" s="2"/>
      <c r="E1" s="2"/>
      <c r="F1" s="2"/>
      <c r="G1" s="2"/>
      <c r="H1" s="2"/>
      <c r="I1" s="2"/>
      <c r="J1" s="2"/>
      <c r="K1" s="2"/>
      <c r="L1" s="2"/>
      <c r="M1" s="2"/>
      <c r="N1" s="2"/>
      <c r="O1" s="2"/>
      <c r="P1" s="2"/>
      <c r="Q1" s="2"/>
      <c r="R1" s="2"/>
      <c r="S1" s="2"/>
      <c r="T1" s="2"/>
      <c r="U1" s="2"/>
      <c r="V1" s="2"/>
      <c r="W1" s="2"/>
    </row>
    <row r="2" spans="1:23" x14ac:dyDescent="0.25">
      <c r="A2" s="29"/>
      <c r="B2" s="122" t="s">
        <v>0</v>
      </c>
      <c r="C2" s="123"/>
      <c r="D2" s="123"/>
      <c r="E2" s="123"/>
      <c r="F2" s="123"/>
      <c r="G2" s="123"/>
      <c r="H2" s="123"/>
      <c r="I2" s="123"/>
      <c r="J2" s="123"/>
      <c r="K2" s="124" t="s">
        <v>1</v>
      </c>
      <c r="L2" s="124"/>
      <c r="M2" s="124"/>
      <c r="N2" s="125"/>
      <c r="O2" s="125"/>
      <c r="P2" s="5"/>
      <c r="Q2" s="5"/>
      <c r="R2" s="124" t="s">
        <v>2</v>
      </c>
      <c r="S2" s="124"/>
      <c r="T2" s="125"/>
      <c r="U2" s="125"/>
      <c r="V2" s="75"/>
      <c r="W2" s="29"/>
    </row>
    <row r="3" spans="1:23" ht="15.75" thickBot="1" x14ac:dyDescent="0.3">
      <c r="A3" s="30"/>
      <c r="B3" s="103" t="s">
        <v>117</v>
      </c>
      <c r="C3" s="32"/>
      <c r="D3" s="32"/>
      <c r="E3" s="32"/>
      <c r="F3" s="32"/>
      <c r="G3" s="9"/>
      <c r="H3" s="32"/>
      <c r="I3" s="32"/>
      <c r="J3" s="32"/>
      <c r="K3" s="61"/>
      <c r="L3" s="10"/>
      <c r="M3" s="61"/>
      <c r="N3" s="62"/>
      <c r="O3" s="62"/>
      <c r="P3" s="12"/>
      <c r="Q3" s="11"/>
      <c r="R3" s="61"/>
      <c r="S3" s="61"/>
      <c r="T3" s="62"/>
      <c r="U3" s="62"/>
      <c r="V3" s="76"/>
      <c r="W3" s="30"/>
    </row>
    <row r="4" spans="1:23" x14ac:dyDescent="0.25">
      <c r="A4" s="15"/>
      <c r="B4" s="104" t="s">
        <v>3</v>
      </c>
      <c r="C4" s="116" t="s">
        <v>4</v>
      </c>
      <c r="D4" s="117"/>
      <c r="E4" s="117"/>
      <c r="F4" s="118"/>
      <c r="G4" s="59" t="s">
        <v>5</v>
      </c>
      <c r="H4" s="116" t="s">
        <v>6</v>
      </c>
      <c r="I4" s="117"/>
      <c r="J4" s="117"/>
      <c r="K4" s="118"/>
      <c r="L4" s="59" t="s">
        <v>5</v>
      </c>
      <c r="M4" s="116" t="s">
        <v>7</v>
      </c>
      <c r="N4" s="117"/>
      <c r="O4" s="117"/>
      <c r="P4" s="118"/>
      <c r="Q4" s="59"/>
      <c r="R4" s="119" t="s">
        <v>35</v>
      </c>
      <c r="S4" s="120"/>
      <c r="T4" s="120"/>
      <c r="U4" s="121"/>
      <c r="V4" s="65" t="s">
        <v>8</v>
      </c>
      <c r="W4" s="38"/>
    </row>
    <row r="5" spans="1:23" ht="85.5" customHeight="1" x14ac:dyDescent="0.25">
      <c r="A5" s="21"/>
      <c r="B5" s="67"/>
      <c r="C5" s="57" t="s">
        <v>9</v>
      </c>
      <c r="D5" s="18" t="s">
        <v>10</v>
      </c>
      <c r="E5" s="18" t="s">
        <v>11</v>
      </c>
      <c r="F5" s="58" t="s">
        <v>12</v>
      </c>
      <c r="G5" s="60" t="s">
        <v>13</v>
      </c>
      <c r="H5" s="57" t="s">
        <v>14</v>
      </c>
      <c r="I5" s="18" t="s">
        <v>15</v>
      </c>
      <c r="J5" s="18" t="s">
        <v>16</v>
      </c>
      <c r="K5" s="58" t="s">
        <v>17</v>
      </c>
      <c r="L5" s="60" t="s">
        <v>18</v>
      </c>
      <c r="M5" s="57" t="s">
        <v>47</v>
      </c>
      <c r="N5" s="18" t="s">
        <v>48</v>
      </c>
      <c r="O5" s="18" t="s">
        <v>49</v>
      </c>
      <c r="P5" s="58" t="s">
        <v>50</v>
      </c>
      <c r="Q5" s="60"/>
      <c r="R5" s="63" t="s">
        <v>40</v>
      </c>
      <c r="S5" s="19" t="s">
        <v>39</v>
      </c>
      <c r="T5" s="19" t="s">
        <v>37</v>
      </c>
      <c r="U5" s="64" t="s">
        <v>36</v>
      </c>
      <c r="V5" s="77"/>
      <c r="W5" s="101"/>
    </row>
    <row r="6" spans="1:23" hidden="1" x14ac:dyDescent="0.25">
      <c r="A6" s="30"/>
      <c r="B6" s="92" t="s">
        <v>87</v>
      </c>
      <c r="C6" s="79" t="s">
        <v>88</v>
      </c>
      <c r="D6" s="80" t="s">
        <v>89</v>
      </c>
      <c r="E6" s="80" t="s">
        <v>90</v>
      </c>
      <c r="F6" s="81" t="s">
        <v>91</v>
      </c>
      <c r="G6" s="82" t="s">
        <v>84</v>
      </c>
      <c r="H6" s="79" t="s">
        <v>92</v>
      </c>
      <c r="I6" s="80" t="s">
        <v>93</v>
      </c>
      <c r="J6" s="80" t="s">
        <v>94</v>
      </c>
      <c r="K6" s="81" t="s">
        <v>95</v>
      </c>
      <c r="L6" s="82" t="s">
        <v>85</v>
      </c>
      <c r="M6" s="79" t="s">
        <v>97</v>
      </c>
      <c r="N6" s="80" t="s">
        <v>98</v>
      </c>
      <c r="O6" s="80" t="s">
        <v>99</v>
      </c>
      <c r="P6" s="81" t="s">
        <v>100</v>
      </c>
      <c r="Q6" s="82" t="s">
        <v>86</v>
      </c>
      <c r="R6" s="83" t="s">
        <v>96</v>
      </c>
      <c r="S6" s="80" t="s">
        <v>101</v>
      </c>
      <c r="T6" s="80" t="s">
        <v>102</v>
      </c>
      <c r="U6" s="81" t="s">
        <v>103</v>
      </c>
      <c r="V6" s="78" t="s">
        <v>8</v>
      </c>
      <c r="W6" s="30"/>
    </row>
    <row r="7" spans="1:23" ht="27" x14ac:dyDescent="0.25">
      <c r="A7" s="30"/>
      <c r="B7" s="92" t="s">
        <v>56</v>
      </c>
      <c r="C7" s="79"/>
      <c r="D7" s="80"/>
      <c r="E7" s="80"/>
      <c r="F7" s="81"/>
      <c r="G7" s="82"/>
      <c r="H7" s="79"/>
      <c r="I7" s="80"/>
      <c r="J7" s="80"/>
      <c r="K7" s="81"/>
      <c r="L7" s="82"/>
      <c r="M7" s="79"/>
      <c r="N7" s="80"/>
      <c r="O7" s="80"/>
      <c r="P7" s="81"/>
      <c r="Q7" s="82"/>
      <c r="R7" s="83"/>
      <c r="S7" s="80"/>
      <c r="T7" s="80"/>
      <c r="U7" s="81"/>
      <c r="V7" s="78">
        <f>SUM(C7:F7)*SUM(H7:K7)*SUM(M7:P7)*SUM(R7:U7)</f>
        <v>0</v>
      </c>
      <c r="W7" s="30"/>
    </row>
    <row r="8" spans="1:23" ht="27" x14ac:dyDescent="0.25">
      <c r="A8" s="30"/>
      <c r="B8" s="92" t="s">
        <v>57</v>
      </c>
      <c r="C8" s="79"/>
      <c r="D8" s="80"/>
      <c r="E8" s="80"/>
      <c r="F8" s="81"/>
      <c r="G8" s="82"/>
      <c r="H8" s="79"/>
      <c r="I8" s="80"/>
      <c r="J8" s="80"/>
      <c r="K8" s="81"/>
      <c r="L8" s="82"/>
      <c r="M8" s="79"/>
      <c r="N8" s="80"/>
      <c r="O8" s="80"/>
      <c r="P8" s="81"/>
      <c r="Q8" s="82"/>
      <c r="R8" s="83"/>
      <c r="S8" s="80"/>
      <c r="T8" s="80"/>
      <c r="U8" s="81"/>
      <c r="V8" s="78">
        <f>SUM(C8:F8)*SUM(H8:K8)*SUM(M8:P8)*SUM(R8:U8)</f>
        <v>0</v>
      </c>
      <c r="W8" s="30"/>
    </row>
    <row r="9" spans="1:23" ht="67.5" x14ac:dyDescent="0.25">
      <c r="A9" s="30"/>
      <c r="B9" s="92" t="s">
        <v>58</v>
      </c>
      <c r="C9" s="79"/>
      <c r="D9" s="80"/>
      <c r="E9" s="80"/>
      <c r="F9" s="81"/>
      <c r="G9" s="82"/>
      <c r="H9" s="79"/>
      <c r="I9" s="80"/>
      <c r="J9" s="80"/>
      <c r="K9" s="81"/>
      <c r="L9" s="82"/>
      <c r="M9" s="79"/>
      <c r="N9" s="80"/>
      <c r="O9" s="80"/>
      <c r="P9" s="81"/>
      <c r="Q9" s="82"/>
      <c r="R9" s="83"/>
      <c r="S9" s="80"/>
      <c r="T9" s="80"/>
      <c r="U9" s="81"/>
      <c r="V9" s="78">
        <f t="shared" ref="V9:V22" si="0">SUM(C9:F9)*SUM(H9:K9)*SUM(M9:P9)*SUM(R9:U9)</f>
        <v>0</v>
      </c>
      <c r="W9" s="30"/>
    </row>
    <row r="10" spans="1:23" ht="40.5" x14ac:dyDescent="0.25">
      <c r="A10" s="30"/>
      <c r="B10" s="92" t="s">
        <v>59</v>
      </c>
      <c r="C10" s="79"/>
      <c r="D10" s="80"/>
      <c r="E10" s="80"/>
      <c r="F10" s="81"/>
      <c r="G10" s="82"/>
      <c r="H10" s="79"/>
      <c r="I10" s="80"/>
      <c r="J10" s="80"/>
      <c r="K10" s="81"/>
      <c r="L10" s="82"/>
      <c r="M10" s="79"/>
      <c r="N10" s="80"/>
      <c r="O10" s="80"/>
      <c r="P10" s="81"/>
      <c r="Q10" s="82"/>
      <c r="R10" s="83"/>
      <c r="S10" s="80"/>
      <c r="T10" s="80"/>
      <c r="U10" s="81"/>
      <c r="V10" s="78">
        <f t="shared" si="0"/>
        <v>0</v>
      </c>
      <c r="W10" s="30"/>
    </row>
    <row r="11" spans="1:23" ht="33" customHeight="1" x14ac:dyDescent="0.25">
      <c r="A11" s="30"/>
      <c r="B11" s="92" t="s">
        <v>60</v>
      </c>
      <c r="C11" s="79"/>
      <c r="D11" s="80"/>
      <c r="E11" s="80"/>
      <c r="F11" s="81"/>
      <c r="G11" s="82"/>
      <c r="H11" s="79"/>
      <c r="I11" s="80"/>
      <c r="J11" s="80"/>
      <c r="K11" s="81"/>
      <c r="L11" s="82"/>
      <c r="M11" s="79"/>
      <c r="N11" s="80"/>
      <c r="O11" s="80"/>
      <c r="P11" s="81"/>
      <c r="Q11" s="82"/>
      <c r="R11" s="83"/>
      <c r="S11" s="80"/>
      <c r="T11" s="80"/>
      <c r="U11" s="81"/>
      <c r="V11" s="78">
        <f t="shared" si="0"/>
        <v>0</v>
      </c>
      <c r="W11" s="30"/>
    </row>
    <row r="12" spans="1:23" ht="40.5" x14ac:dyDescent="0.25">
      <c r="A12" s="30"/>
      <c r="B12" s="92" t="s">
        <v>25</v>
      </c>
      <c r="C12" s="79"/>
      <c r="D12" s="80"/>
      <c r="E12" s="80"/>
      <c r="F12" s="81"/>
      <c r="G12" s="82"/>
      <c r="H12" s="79"/>
      <c r="I12" s="80"/>
      <c r="J12" s="80"/>
      <c r="K12" s="81"/>
      <c r="L12" s="82"/>
      <c r="M12" s="79"/>
      <c r="N12" s="80"/>
      <c r="O12" s="80"/>
      <c r="P12" s="81"/>
      <c r="Q12" s="82"/>
      <c r="R12" s="83"/>
      <c r="S12" s="80"/>
      <c r="T12" s="80"/>
      <c r="U12" s="81"/>
      <c r="V12" s="78">
        <f t="shared" si="0"/>
        <v>0</v>
      </c>
      <c r="W12" s="30"/>
    </row>
    <row r="13" spans="1:23" ht="40.5" x14ac:dyDescent="0.25">
      <c r="A13" s="30"/>
      <c r="B13" s="92" t="s">
        <v>61</v>
      </c>
      <c r="C13" s="79"/>
      <c r="D13" s="80"/>
      <c r="E13" s="80"/>
      <c r="F13" s="81"/>
      <c r="G13" s="82"/>
      <c r="H13" s="79"/>
      <c r="I13" s="80"/>
      <c r="J13" s="80"/>
      <c r="K13" s="81"/>
      <c r="L13" s="82"/>
      <c r="M13" s="79"/>
      <c r="N13" s="80"/>
      <c r="O13" s="80"/>
      <c r="P13" s="81"/>
      <c r="Q13" s="82"/>
      <c r="R13" s="83"/>
      <c r="S13" s="80"/>
      <c r="T13" s="80"/>
      <c r="U13" s="81"/>
      <c r="V13" s="78">
        <f t="shared" si="0"/>
        <v>0</v>
      </c>
      <c r="W13" s="30"/>
    </row>
    <row r="14" spans="1:23" ht="81" x14ac:dyDescent="0.25">
      <c r="A14" s="30"/>
      <c r="B14" s="92" t="s">
        <v>62</v>
      </c>
      <c r="C14" s="79"/>
      <c r="D14" s="80"/>
      <c r="E14" s="80"/>
      <c r="F14" s="81"/>
      <c r="G14" s="82"/>
      <c r="H14" s="79"/>
      <c r="I14" s="80"/>
      <c r="J14" s="80"/>
      <c r="K14" s="81"/>
      <c r="L14" s="82"/>
      <c r="M14" s="79"/>
      <c r="N14" s="80"/>
      <c r="O14" s="80"/>
      <c r="P14" s="81"/>
      <c r="Q14" s="82"/>
      <c r="R14" s="83"/>
      <c r="S14" s="80"/>
      <c r="T14" s="80"/>
      <c r="U14" s="81"/>
      <c r="V14" s="78">
        <f t="shared" si="0"/>
        <v>0</v>
      </c>
      <c r="W14" s="30"/>
    </row>
    <row r="15" spans="1:23" ht="54" x14ac:dyDescent="0.25">
      <c r="A15" s="30"/>
      <c r="B15" s="92" t="s">
        <v>63</v>
      </c>
      <c r="C15" s="79"/>
      <c r="D15" s="80"/>
      <c r="E15" s="80"/>
      <c r="F15" s="81"/>
      <c r="G15" s="82"/>
      <c r="H15" s="79"/>
      <c r="I15" s="80"/>
      <c r="J15" s="80"/>
      <c r="K15" s="81"/>
      <c r="L15" s="82"/>
      <c r="M15" s="79"/>
      <c r="N15" s="80"/>
      <c r="O15" s="80"/>
      <c r="P15" s="81"/>
      <c r="Q15" s="82"/>
      <c r="R15" s="83"/>
      <c r="S15" s="80"/>
      <c r="T15" s="80"/>
      <c r="U15" s="81"/>
      <c r="V15" s="78">
        <f t="shared" si="0"/>
        <v>0</v>
      </c>
      <c r="W15" s="30"/>
    </row>
    <row r="16" spans="1:23" ht="40.5" x14ac:dyDescent="0.25">
      <c r="A16" s="30"/>
      <c r="B16" s="92" t="s">
        <v>26</v>
      </c>
      <c r="C16" s="79"/>
      <c r="D16" s="80"/>
      <c r="E16" s="80"/>
      <c r="F16" s="81"/>
      <c r="G16" s="82"/>
      <c r="H16" s="79"/>
      <c r="I16" s="80"/>
      <c r="J16" s="80"/>
      <c r="K16" s="81"/>
      <c r="L16" s="82"/>
      <c r="M16" s="79"/>
      <c r="N16" s="80"/>
      <c r="O16" s="80"/>
      <c r="P16" s="81"/>
      <c r="Q16" s="82"/>
      <c r="R16" s="83"/>
      <c r="S16" s="80"/>
      <c r="T16" s="80"/>
      <c r="U16" s="81"/>
      <c r="V16" s="78">
        <f t="shared" si="0"/>
        <v>0</v>
      </c>
      <c r="W16" s="30"/>
    </row>
    <row r="17" spans="1:23" ht="27" x14ac:dyDescent="0.25">
      <c r="A17" s="30"/>
      <c r="B17" s="92" t="s">
        <v>64</v>
      </c>
      <c r="C17" s="79"/>
      <c r="D17" s="80"/>
      <c r="E17" s="80"/>
      <c r="F17" s="81"/>
      <c r="G17" s="82"/>
      <c r="H17" s="79"/>
      <c r="I17" s="80"/>
      <c r="J17" s="80"/>
      <c r="K17" s="81"/>
      <c r="L17" s="82"/>
      <c r="M17" s="79"/>
      <c r="N17" s="80"/>
      <c r="O17" s="80"/>
      <c r="P17" s="81"/>
      <c r="Q17" s="82"/>
      <c r="R17" s="83"/>
      <c r="S17" s="80"/>
      <c r="T17" s="80"/>
      <c r="U17" s="81"/>
      <c r="V17" s="78">
        <f t="shared" si="0"/>
        <v>0</v>
      </c>
      <c r="W17" s="30"/>
    </row>
    <row r="18" spans="1:23" ht="27" x14ac:dyDescent="0.25">
      <c r="A18" s="30"/>
      <c r="B18" s="92" t="s">
        <v>65</v>
      </c>
      <c r="C18" s="79"/>
      <c r="D18" s="80"/>
      <c r="E18" s="80"/>
      <c r="F18" s="81"/>
      <c r="G18" s="82"/>
      <c r="H18" s="79"/>
      <c r="I18" s="80"/>
      <c r="J18" s="80"/>
      <c r="K18" s="81"/>
      <c r="L18" s="82"/>
      <c r="M18" s="79"/>
      <c r="N18" s="80"/>
      <c r="O18" s="80"/>
      <c r="P18" s="81"/>
      <c r="Q18" s="82"/>
      <c r="R18" s="83"/>
      <c r="S18" s="80"/>
      <c r="T18" s="80"/>
      <c r="U18" s="81"/>
      <c r="V18" s="78">
        <f t="shared" si="0"/>
        <v>0</v>
      </c>
      <c r="W18" s="30"/>
    </row>
    <row r="19" spans="1:23" ht="67.5" x14ac:dyDescent="0.25">
      <c r="A19" s="30"/>
      <c r="B19" s="92" t="s">
        <v>106</v>
      </c>
      <c r="C19" s="79"/>
      <c r="D19" s="80"/>
      <c r="E19" s="80"/>
      <c r="F19" s="81"/>
      <c r="G19" s="82"/>
      <c r="H19" s="79"/>
      <c r="I19" s="80"/>
      <c r="J19" s="80"/>
      <c r="K19" s="81"/>
      <c r="L19" s="82"/>
      <c r="M19" s="79"/>
      <c r="N19" s="80"/>
      <c r="O19" s="80"/>
      <c r="P19" s="81"/>
      <c r="Q19" s="82"/>
      <c r="R19" s="83"/>
      <c r="S19" s="80"/>
      <c r="T19" s="80"/>
      <c r="U19" s="81"/>
      <c r="V19" s="78">
        <f t="shared" si="0"/>
        <v>0</v>
      </c>
      <c r="W19" s="30"/>
    </row>
    <row r="20" spans="1:23" x14ac:dyDescent="0.25">
      <c r="A20" s="30"/>
      <c r="B20" s="92" t="s">
        <v>120</v>
      </c>
      <c r="C20" s="79"/>
      <c r="D20" s="80"/>
      <c r="E20" s="80"/>
      <c r="F20" s="81"/>
      <c r="G20" s="82"/>
      <c r="H20" s="79"/>
      <c r="I20" s="80"/>
      <c r="J20" s="80"/>
      <c r="K20" s="81"/>
      <c r="L20" s="82"/>
      <c r="M20" s="79"/>
      <c r="N20" s="80"/>
      <c r="O20" s="80"/>
      <c r="P20" s="81"/>
      <c r="Q20" s="82"/>
      <c r="R20" s="83"/>
      <c r="S20" s="80"/>
      <c r="T20" s="80"/>
      <c r="U20" s="81"/>
      <c r="V20" s="78">
        <f t="shared" si="0"/>
        <v>0</v>
      </c>
      <c r="W20" s="30"/>
    </row>
    <row r="21" spans="1:23" x14ac:dyDescent="0.25">
      <c r="A21" s="30"/>
      <c r="B21" s="92" t="s">
        <v>120</v>
      </c>
      <c r="C21" s="79"/>
      <c r="D21" s="80"/>
      <c r="E21" s="80"/>
      <c r="F21" s="81"/>
      <c r="G21" s="82"/>
      <c r="H21" s="79"/>
      <c r="I21" s="80"/>
      <c r="J21" s="80"/>
      <c r="K21" s="81"/>
      <c r="L21" s="82"/>
      <c r="M21" s="79"/>
      <c r="N21" s="80"/>
      <c r="O21" s="80"/>
      <c r="P21" s="81"/>
      <c r="Q21" s="82"/>
      <c r="R21" s="83"/>
      <c r="S21" s="80"/>
      <c r="T21" s="80"/>
      <c r="U21" s="81"/>
      <c r="V21" s="78">
        <f t="shared" si="0"/>
        <v>0</v>
      </c>
      <c r="W21" s="30"/>
    </row>
    <row r="22" spans="1:23" ht="30.6" customHeight="1" thickBot="1" x14ac:dyDescent="0.3">
      <c r="A22" s="27"/>
      <c r="B22" s="92" t="s">
        <v>120</v>
      </c>
      <c r="C22" s="94"/>
      <c r="D22" s="95"/>
      <c r="E22" s="95"/>
      <c r="F22" s="96"/>
      <c r="G22" s="97"/>
      <c r="H22" s="94"/>
      <c r="I22" s="95"/>
      <c r="J22" s="95"/>
      <c r="K22" s="96"/>
      <c r="L22" s="97"/>
      <c r="M22" s="94"/>
      <c r="N22" s="95"/>
      <c r="O22" s="95"/>
      <c r="P22" s="96"/>
      <c r="Q22" s="97"/>
      <c r="R22" s="98"/>
      <c r="S22" s="95"/>
      <c r="T22" s="95"/>
      <c r="U22" s="96"/>
      <c r="V22" s="99">
        <f t="shared" si="0"/>
        <v>0</v>
      </c>
      <c r="W22" s="30"/>
    </row>
    <row r="23" spans="1:23" x14ac:dyDescent="0.25">
      <c r="B23" s="92" t="s">
        <v>120</v>
      </c>
      <c r="C23" s="94"/>
      <c r="D23" s="95"/>
      <c r="E23" s="95"/>
      <c r="F23" s="96"/>
      <c r="G23" s="97"/>
      <c r="H23" s="94"/>
      <c r="I23" s="95"/>
      <c r="J23" s="95"/>
      <c r="K23" s="96"/>
      <c r="L23" s="97"/>
      <c r="M23" s="94"/>
      <c r="N23" s="95"/>
      <c r="O23" s="95"/>
      <c r="P23" s="96"/>
      <c r="Q23" s="97"/>
      <c r="R23" s="98"/>
      <c r="S23" s="95"/>
      <c r="T23" s="95"/>
      <c r="U23" s="96"/>
      <c r="V23" s="99">
        <f>SUM(C23:F23)*SUM(H23:K23)*SUM(M23:P23)*SUM(R23:U23)</f>
        <v>0</v>
      </c>
    </row>
    <row r="24" spans="1:23" ht="15.75" thickBot="1" x14ac:dyDescent="0.3">
      <c r="B24" s="106" t="s">
        <v>120</v>
      </c>
      <c r="C24" s="107"/>
      <c r="D24" s="108"/>
      <c r="E24" s="108"/>
      <c r="F24" s="109"/>
      <c r="G24" s="110"/>
      <c r="H24" s="107"/>
      <c r="I24" s="108"/>
      <c r="J24" s="108"/>
      <c r="K24" s="109"/>
      <c r="L24" s="110"/>
      <c r="M24" s="107"/>
      <c r="N24" s="108"/>
      <c r="O24" s="108"/>
      <c r="P24" s="109"/>
      <c r="Q24" s="110"/>
      <c r="R24" s="111"/>
      <c r="S24" s="108"/>
      <c r="T24" s="108"/>
      <c r="U24" s="109"/>
      <c r="V24" s="112">
        <f>SUM(C24:F24)*SUM(H24:K24)*SUM(M24:P24)*SUM(R24:U24)</f>
        <v>0</v>
      </c>
    </row>
  </sheetData>
  <sheetProtection selectLockedCells="1"/>
  <mergeCells count="9">
    <mergeCell ref="C4:F4"/>
    <mergeCell ref="H4:K4"/>
    <mergeCell ref="M4:P4"/>
    <mergeCell ref="R4:U4"/>
    <mergeCell ref="B2:J2"/>
    <mergeCell ref="K2:M2"/>
    <mergeCell ref="N2:O2"/>
    <mergeCell ref="R2:S2"/>
    <mergeCell ref="T2:U2"/>
  </mergeCells>
  <printOptions horizontalCentered="1" verticalCentered="1"/>
  <pageMargins left="0.25" right="0.25" top="0.25" bottom="0.25" header="0" footer="0"/>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B4A3-4B7D-4906-B1F7-03AB244A1098}">
  <sheetPr>
    <tabColor rgb="FF00B0F0"/>
  </sheetPr>
  <dimension ref="A1:W24"/>
  <sheetViews>
    <sheetView workbookViewId="0">
      <selection activeCell="C7" sqref="C7:U24"/>
    </sheetView>
  </sheetViews>
  <sheetFormatPr defaultRowHeight="15" x14ac:dyDescent="0.25"/>
  <cols>
    <col min="1" max="1" width="0.7109375" customWidth="1"/>
    <col min="2" max="2" width="16.28515625" style="89" customWidth="1"/>
    <col min="3" max="6" width="7.85546875" customWidth="1"/>
    <col min="7" max="7" width="0" hidden="1" customWidth="1"/>
    <col min="8" max="10" width="7.85546875" customWidth="1"/>
    <col min="11" max="11" width="8.5703125" customWidth="1"/>
    <col min="12" max="12" width="0" hidden="1" customWidth="1"/>
    <col min="13" max="16" width="8.5703125" customWidth="1"/>
    <col min="17" max="17" width="0" hidden="1" customWidth="1"/>
    <col min="18" max="22" width="8.5703125" customWidth="1"/>
    <col min="23" max="23" width="0.7109375" customWidth="1"/>
  </cols>
  <sheetData>
    <row r="1" spans="1:23" ht="5.0999999999999996" customHeight="1" x14ac:dyDescent="0.25">
      <c r="A1" s="30"/>
      <c r="B1" s="102"/>
      <c r="C1" s="2"/>
      <c r="D1" s="2"/>
      <c r="E1" s="2"/>
      <c r="F1" s="2"/>
      <c r="G1" s="2"/>
      <c r="H1" s="2"/>
      <c r="I1" s="2"/>
      <c r="J1" s="2"/>
      <c r="K1" s="2"/>
      <c r="L1" s="2"/>
      <c r="M1" s="2"/>
      <c r="N1" s="2"/>
      <c r="O1" s="2"/>
      <c r="P1" s="2"/>
      <c r="Q1" s="2"/>
      <c r="R1" s="2"/>
      <c r="S1" s="2"/>
      <c r="T1" s="2"/>
      <c r="U1" s="2"/>
      <c r="V1" s="2"/>
      <c r="W1" s="2"/>
    </row>
    <row r="2" spans="1:23" x14ac:dyDescent="0.25">
      <c r="A2" s="29"/>
      <c r="B2" s="122" t="s">
        <v>0</v>
      </c>
      <c r="C2" s="123"/>
      <c r="D2" s="123"/>
      <c r="E2" s="123"/>
      <c r="F2" s="123"/>
      <c r="G2" s="123"/>
      <c r="H2" s="123"/>
      <c r="I2" s="123"/>
      <c r="J2" s="123"/>
      <c r="K2" s="124" t="s">
        <v>1</v>
      </c>
      <c r="L2" s="124"/>
      <c r="M2" s="124"/>
      <c r="N2" s="125"/>
      <c r="O2" s="125"/>
      <c r="P2" s="5"/>
      <c r="Q2" s="5"/>
      <c r="R2" s="124" t="s">
        <v>2</v>
      </c>
      <c r="S2" s="124"/>
      <c r="T2" s="125"/>
      <c r="U2" s="125"/>
      <c r="V2" s="75"/>
      <c r="W2" s="29"/>
    </row>
    <row r="3" spans="1:23" ht="15.75" thickBot="1" x14ac:dyDescent="0.3">
      <c r="A3" s="30"/>
      <c r="B3" s="103" t="s">
        <v>116</v>
      </c>
      <c r="C3" s="32"/>
      <c r="D3" s="32"/>
      <c r="E3" s="32"/>
      <c r="F3" s="32"/>
      <c r="G3" s="9"/>
      <c r="H3" s="32"/>
      <c r="I3" s="32"/>
      <c r="J3" s="32"/>
      <c r="K3" s="61"/>
      <c r="L3" s="10"/>
      <c r="M3" s="61"/>
      <c r="N3" s="62"/>
      <c r="O3" s="62"/>
      <c r="P3" s="12"/>
      <c r="Q3" s="11"/>
      <c r="R3" s="61"/>
      <c r="S3" s="61"/>
      <c r="T3" s="62"/>
      <c r="U3" s="62"/>
      <c r="V3" s="76"/>
      <c r="W3" s="30"/>
    </row>
    <row r="4" spans="1:23" x14ac:dyDescent="0.25">
      <c r="A4" s="15"/>
      <c r="B4" s="104" t="s">
        <v>3</v>
      </c>
      <c r="C4" s="116" t="s">
        <v>4</v>
      </c>
      <c r="D4" s="117"/>
      <c r="E4" s="117"/>
      <c r="F4" s="118"/>
      <c r="G4" s="59" t="s">
        <v>5</v>
      </c>
      <c r="H4" s="116" t="s">
        <v>6</v>
      </c>
      <c r="I4" s="117"/>
      <c r="J4" s="117"/>
      <c r="K4" s="118"/>
      <c r="L4" s="59" t="s">
        <v>5</v>
      </c>
      <c r="M4" s="116" t="s">
        <v>7</v>
      </c>
      <c r="N4" s="117"/>
      <c r="O4" s="117"/>
      <c r="P4" s="118"/>
      <c r="Q4" s="59"/>
      <c r="R4" s="119" t="s">
        <v>35</v>
      </c>
      <c r="S4" s="120"/>
      <c r="T4" s="120"/>
      <c r="U4" s="121"/>
      <c r="V4" s="65" t="s">
        <v>8</v>
      </c>
      <c r="W4" s="38"/>
    </row>
    <row r="5" spans="1:23" ht="85.5" customHeight="1" x14ac:dyDescent="0.25">
      <c r="A5" s="21"/>
      <c r="B5" s="67"/>
      <c r="C5" s="57" t="s">
        <v>9</v>
      </c>
      <c r="D5" s="18" t="s">
        <v>10</v>
      </c>
      <c r="E5" s="18" t="s">
        <v>11</v>
      </c>
      <c r="F5" s="58" t="s">
        <v>12</v>
      </c>
      <c r="G5" s="60" t="s">
        <v>13</v>
      </c>
      <c r="H5" s="57" t="s">
        <v>14</v>
      </c>
      <c r="I5" s="18" t="s">
        <v>15</v>
      </c>
      <c r="J5" s="18" t="s">
        <v>16</v>
      </c>
      <c r="K5" s="58" t="s">
        <v>17</v>
      </c>
      <c r="L5" s="60" t="s">
        <v>18</v>
      </c>
      <c r="M5" s="57" t="s">
        <v>47</v>
      </c>
      <c r="N5" s="18" t="s">
        <v>48</v>
      </c>
      <c r="O5" s="18" t="s">
        <v>49</v>
      </c>
      <c r="P5" s="58" t="s">
        <v>50</v>
      </c>
      <c r="Q5" s="60"/>
      <c r="R5" s="63" t="s">
        <v>40</v>
      </c>
      <c r="S5" s="19" t="s">
        <v>39</v>
      </c>
      <c r="T5" s="19" t="s">
        <v>37</v>
      </c>
      <c r="U5" s="64" t="s">
        <v>36</v>
      </c>
      <c r="V5" s="77"/>
      <c r="W5" s="101"/>
    </row>
    <row r="6" spans="1:23" hidden="1" x14ac:dyDescent="0.25">
      <c r="A6" s="30"/>
      <c r="B6" s="92" t="s">
        <v>87</v>
      </c>
      <c r="C6" s="79" t="s">
        <v>88</v>
      </c>
      <c r="D6" s="80" t="s">
        <v>89</v>
      </c>
      <c r="E6" s="80" t="s">
        <v>90</v>
      </c>
      <c r="F6" s="81" t="s">
        <v>91</v>
      </c>
      <c r="G6" s="82" t="s">
        <v>84</v>
      </c>
      <c r="H6" s="79" t="s">
        <v>92</v>
      </c>
      <c r="I6" s="80" t="s">
        <v>93</v>
      </c>
      <c r="J6" s="80" t="s">
        <v>94</v>
      </c>
      <c r="K6" s="81" t="s">
        <v>95</v>
      </c>
      <c r="L6" s="82" t="s">
        <v>85</v>
      </c>
      <c r="M6" s="79" t="s">
        <v>97</v>
      </c>
      <c r="N6" s="80" t="s">
        <v>98</v>
      </c>
      <c r="O6" s="80" t="s">
        <v>99</v>
      </c>
      <c r="P6" s="81" t="s">
        <v>100</v>
      </c>
      <c r="Q6" s="82" t="s">
        <v>86</v>
      </c>
      <c r="R6" s="83" t="s">
        <v>96</v>
      </c>
      <c r="S6" s="80" t="s">
        <v>101</v>
      </c>
      <c r="T6" s="80" t="s">
        <v>102</v>
      </c>
      <c r="U6" s="81" t="s">
        <v>103</v>
      </c>
      <c r="V6" s="78" t="s">
        <v>8</v>
      </c>
      <c r="W6" s="30"/>
    </row>
    <row r="7" spans="1:23" ht="27" x14ac:dyDescent="0.25">
      <c r="A7" s="30"/>
      <c r="B7" s="92" t="s">
        <v>110</v>
      </c>
      <c r="C7" s="79"/>
      <c r="D7" s="80"/>
      <c r="E7" s="80"/>
      <c r="F7" s="81"/>
      <c r="G7" s="82"/>
      <c r="H7" s="79"/>
      <c r="I7" s="80"/>
      <c r="J7" s="80"/>
      <c r="K7" s="81"/>
      <c r="L7" s="82"/>
      <c r="M7" s="79"/>
      <c r="N7" s="80"/>
      <c r="O7" s="80"/>
      <c r="P7" s="81"/>
      <c r="Q7" s="82"/>
      <c r="R7" s="83"/>
      <c r="S7" s="80"/>
      <c r="T7" s="80"/>
      <c r="U7" s="81"/>
      <c r="V7" s="78">
        <f>SUM(C7:F7)*SUM(H7:K7)*SUM(M7:P7)*SUM(R7:U7)</f>
        <v>0</v>
      </c>
      <c r="W7" s="30"/>
    </row>
    <row r="8" spans="1:23" x14ac:dyDescent="0.25">
      <c r="A8" s="30"/>
      <c r="B8" s="92" t="s">
        <v>66</v>
      </c>
      <c r="C8" s="79"/>
      <c r="D8" s="80"/>
      <c r="E8" s="80"/>
      <c r="F8" s="81"/>
      <c r="G8" s="82"/>
      <c r="H8" s="79"/>
      <c r="I8" s="80"/>
      <c r="J8" s="80"/>
      <c r="K8" s="81"/>
      <c r="L8" s="82"/>
      <c r="M8" s="79"/>
      <c r="N8" s="80"/>
      <c r="O8" s="80"/>
      <c r="P8" s="81"/>
      <c r="Q8" s="82"/>
      <c r="R8" s="83"/>
      <c r="S8" s="80"/>
      <c r="T8" s="80"/>
      <c r="U8" s="81"/>
      <c r="V8" s="78">
        <f>SUM(C8:F8)*SUM(H8:K8)*SUM(M8:P8)*SUM(R8:U8)</f>
        <v>0</v>
      </c>
      <c r="W8" s="30"/>
    </row>
    <row r="9" spans="1:23" x14ac:dyDescent="0.25">
      <c r="A9" s="30"/>
      <c r="B9" s="92" t="s">
        <v>67</v>
      </c>
      <c r="C9" s="79"/>
      <c r="D9" s="80"/>
      <c r="E9" s="80"/>
      <c r="F9" s="81"/>
      <c r="G9" s="82"/>
      <c r="H9" s="79"/>
      <c r="I9" s="80"/>
      <c r="J9" s="80"/>
      <c r="K9" s="81"/>
      <c r="L9" s="82"/>
      <c r="M9" s="79"/>
      <c r="N9" s="80"/>
      <c r="O9" s="80"/>
      <c r="P9" s="81"/>
      <c r="Q9" s="82"/>
      <c r="R9" s="83"/>
      <c r="S9" s="80"/>
      <c r="T9" s="80"/>
      <c r="U9" s="81"/>
      <c r="V9" s="78">
        <f t="shared" ref="V9:V22" si="0">SUM(C9:F9)*SUM(H9:K9)*SUM(M9:P9)*SUM(R9:U9)</f>
        <v>0</v>
      </c>
      <c r="W9" s="30"/>
    </row>
    <row r="10" spans="1:23" x14ac:dyDescent="0.25">
      <c r="A10" s="30"/>
      <c r="B10" s="92" t="s">
        <v>68</v>
      </c>
      <c r="C10" s="79"/>
      <c r="D10" s="80"/>
      <c r="E10" s="80"/>
      <c r="F10" s="81"/>
      <c r="G10" s="82"/>
      <c r="H10" s="79"/>
      <c r="I10" s="80"/>
      <c r="J10" s="80"/>
      <c r="K10" s="81"/>
      <c r="L10" s="82"/>
      <c r="M10" s="79"/>
      <c r="N10" s="80"/>
      <c r="O10" s="80"/>
      <c r="P10" s="81"/>
      <c r="Q10" s="82"/>
      <c r="R10" s="83"/>
      <c r="S10" s="80"/>
      <c r="T10" s="80"/>
      <c r="U10" s="81"/>
      <c r="V10" s="78">
        <f t="shared" si="0"/>
        <v>0</v>
      </c>
      <c r="W10" s="30"/>
    </row>
    <row r="11" spans="1:23" ht="33" customHeight="1" x14ac:dyDescent="0.25">
      <c r="A11" s="30"/>
      <c r="B11" s="92" t="s">
        <v>69</v>
      </c>
      <c r="C11" s="79"/>
      <c r="D11" s="80"/>
      <c r="E11" s="80"/>
      <c r="F11" s="81"/>
      <c r="G11" s="82"/>
      <c r="H11" s="79"/>
      <c r="I11" s="80"/>
      <c r="J11" s="80"/>
      <c r="K11" s="81"/>
      <c r="L11" s="82"/>
      <c r="M11" s="79"/>
      <c r="N11" s="80"/>
      <c r="O11" s="80"/>
      <c r="P11" s="81"/>
      <c r="Q11" s="82"/>
      <c r="R11" s="83"/>
      <c r="S11" s="80"/>
      <c r="T11" s="80"/>
      <c r="U11" s="81"/>
      <c r="V11" s="78">
        <f t="shared" si="0"/>
        <v>0</v>
      </c>
      <c r="W11" s="30"/>
    </row>
    <row r="12" spans="1:23" x14ac:dyDescent="0.25">
      <c r="A12" s="30"/>
      <c r="B12" s="92" t="s">
        <v>70</v>
      </c>
      <c r="C12" s="79"/>
      <c r="D12" s="80"/>
      <c r="E12" s="80"/>
      <c r="F12" s="81"/>
      <c r="G12" s="82"/>
      <c r="H12" s="79"/>
      <c r="I12" s="80"/>
      <c r="J12" s="80"/>
      <c r="K12" s="81"/>
      <c r="L12" s="82"/>
      <c r="M12" s="79"/>
      <c r="N12" s="80"/>
      <c r="O12" s="80"/>
      <c r="P12" s="81"/>
      <c r="Q12" s="82"/>
      <c r="R12" s="83"/>
      <c r="S12" s="80"/>
      <c r="T12" s="80"/>
      <c r="U12" s="81"/>
      <c r="V12" s="78">
        <f t="shared" si="0"/>
        <v>0</v>
      </c>
      <c r="W12" s="30"/>
    </row>
    <row r="13" spans="1:23" ht="27" x14ac:dyDescent="0.25">
      <c r="A13" s="30"/>
      <c r="B13" s="92" t="s">
        <v>111</v>
      </c>
      <c r="C13" s="79"/>
      <c r="D13" s="80"/>
      <c r="E13" s="80"/>
      <c r="F13" s="81"/>
      <c r="G13" s="82"/>
      <c r="H13" s="79"/>
      <c r="I13" s="80"/>
      <c r="J13" s="80"/>
      <c r="K13" s="81"/>
      <c r="L13" s="82"/>
      <c r="M13" s="79"/>
      <c r="N13" s="80"/>
      <c r="O13" s="80"/>
      <c r="P13" s="81"/>
      <c r="Q13" s="82"/>
      <c r="R13" s="83"/>
      <c r="S13" s="80"/>
      <c r="T13" s="80"/>
      <c r="U13" s="81"/>
      <c r="V13" s="78">
        <f t="shared" si="0"/>
        <v>0</v>
      </c>
      <c r="W13" s="30"/>
    </row>
    <row r="14" spans="1:23" x14ac:dyDescent="0.25">
      <c r="A14" s="30"/>
      <c r="B14" s="92" t="s">
        <v>71</v>
      </c>
      <c r="C14" s="79"/>
      <c r="D14" s="80"/>
      <c r="E14" s="80"/>
      <c r="F14" s="81"/>
      <c r="G14" s="82"/>
      <c r="H14" s="79"/>
      <c r="I14" s="80"/>
      <c r="J14" s="80"/>
      <c r="K14" s="81"/>
      <c r="L14" s="82"/>
      <c r="M14" s="79"/>
      <c r="N14" s="80"/>
      <c r="O14" s="80"/>
      <c r="P14" s="81"/>
      <c r="Q14" s="82"/>
      <c r="R14" s="83"/>
      <c r="S14" s="80"/>
      <c r="T14" s="80"/>
      <c r="U14" s="81"/>
      <c r="V14" s="78">
        <f t="shared" si="0"/>
        <v>0</v>
      </c>
      <c r="W14" s="30"/>
    </row>
    <row r="15" spans="1:23" x14ac:dyDescent="0.25">
      <c r="A15" s="30"/>
      <c r="B15" s="92" t="s">
        <v>72</v>
      </c>
      <c r="C15" s="79"/>
      <c r="D15" s="80"/>
      <c r="E15" s="80"/>
      <c r="F15" s="81"/>
      <c r="G15" s="82"/>
      <c r="H15" s="79"/>
      <c r="I15" s="80"/>
      <c r="J15" s="80"/>
      <c r="K15" s="81"/>
      <c r="L15" s="82"/>
      <c r="M15" s="79"/>
      <c r="N15" s="80"/>
      <c r="O15" s="80"/>
      <c r="P15" s="81"/>
      <c r="Q15" s="82"/>
      <c r="R15" s="83"/>
      <c r="S15" s="80"/>
      <c r="T15" s="80"/>
      <c r="U15" s="81"/>
      <c r="V15" s="78">
        <f t="shared" si="0"/>
        <v>0</v>
      </c>
      <c r="W15" s="30"/>
    </row>
    <row r="16" spans="1:23" ht="27" x14ac:dyDescent="0.25">
      <c r="A16" s="30"/>
      <c r="B16" s="92" t="s">
        <v>114</v>
      </c>
      <c r="C16" s="79"/>
      <c r="D16" s="80"/>
      <c r="E16" s="80"/>
      <c r="F16" s="81"/>
      <c r="G16" s="82"/>
      <c r="H16" s="79"/>
      <c r="I16" s="80"/>
      <c r="J16" s="80"/>
      <c r="K16" s="81"/>
      <c r="L16" s="82"/>
      <c r="M16" s="79"/>
      <c r="N16" s="80"/>
      <c r="O16" s="80"/>
      <c r="P16" s="81"/>
      <c r="Q16" s="82"/>
      <c r="R16" s="83"/>
      <c r="S16" s="80"/>
      <c r="T16" s="80"/>
      <c r="U16" s="81"/>
      <c r="V16" s="78">
        <f t="shared" si="0"/>
        <v>0</v>
      </c>
      <c r="W16" s="30"/>
    </row>
    <row r="17" spans="1:23" ht="27" x14ac:dyDescent="0.25">
      <c r="A17" s="30"/>
      <c r="B17" s="92" t="s">
        <v>73</v>
      </c>
      <c r="C17" s="79"/>
      <c r="D17" s="80"/>
      <c r="E17" s="80"/>
      <c r="F17" s="81"/>
      <c r="G17" s="82"/>
      <c r="H17" s="79"/>
      <c r="I17" s="80"/>
      <c r="J17" s="80"/>
      <c r="K17" s="81"/>
      <c r="L17" s="82"/>
      <c r="M17" s="79"/>
      <c r="N17" s="80"/>
      <c r="O17" s="80"/>
      <c r="P17" s="81"/>
      <c r="Q17" s="82"/>
      <c r="R17" s="83"/>
      <c r="S17" s="80"/>
      <c r="T17" s="80"/>
      <c r="U17" s="81"/>
      <c r="V17" s="78">
        <f t="shared" si="0"/>
        <v>0</v>
      </c>
      <c r="W17" s="30"/>
    </row>
    <row r="18" spans="1:23" ht="27" x14ac:dyDescent="0.25">
      <c r="A18" s="30"/>
      <c r="B18" s="92" t="s">
        <v>74</v>
      </c>
      <c r="C18" s="79"/>
      <c r="D18" s="80"/>
      <c r="E18" s="80"/>
      <c r="F18" s="81"/>
      <c r="G18" s="82"/>
      <c r="H18" s="79"/>
      <c r="I18" s="80"/>
      <c r="J18" s="80"/>
      <c r="K18" s="81"/>
      <c r="L18" s="82"/>
      <c r="M18" s="79"/>
      <c r="N18" s="80"/>
      <c r="O18" s="80"/>
      <c r="P18" s="81"/>
      <c r="Q18" s="82"/>
      <c r="R18" s="83"/>
      <c r="S18" s="80"/>
      <c r="T18" s="80"/>
      <c r="U18" s="81"/>
      <c r="V18" s="78">
        <f t="shared" si="0"/>
        <v>0</v>
      </c>
      <c r="W18" s="30"/>
    </row>
    <row r="19" spans="1:23" x14ac:dyDescent="0.25">
      <c r="A19" s="30"/>
      <c r="B19" s="92" t="s">
        <v>75</v>
      </c>
      <c r="C19" s="79"/>
      <c r="D19" s="80"/>
      <c r="E19" s="80"/>
      <c r="F19" s="81"/>
      <c r="G19" s="82"/>
      <c r="H19" s="79"/>
      <c r="I19" s="80"/>
      <c r="J19" s="80"/>
      <c r="K19" s="81"/>
      <c r="L19" s="82"/>
      <c r="M19" s="79"/>
      <c r="N19" s="80"/>
      <c r="O19" s="80"/>
      <c r="P19" s="81"/>
      <c r="Q19" s="82"/>
      <c r="R19" s="83"/>
      <c r="S19" s="80"/>
      <c r="T19" s="80"/>
      <c r="U19" s="81"/>
      <c r="V19" s="78">
        <f t="shared" si="0"/>
        <v>0</v>
      </c>
      <c r="W19" s="30"/>
    </row>
    <row r="20" spans="1:23" ht="27" x14ac:dyDescent="0.25">
      <c r="A20" s="30"/>
      <c r="B20" s="92" t="s">
        <v>107</v>
      </c>
      <c r="C20" s="79"/>
      <c r="D20" s="80"/>
      <c r="E20" s="80"/>
      <c r="F20" s="81"/>
      <c r="G20" s="82"/>
      <c r="H20" s="79"/>
      <c r="I20" s="80"/>
      <c r="J20" s="80"/>
      <c r="K20" s="81"/>
      <c r="L20" s="82"/>
      <c r="M20" s="79"/>
      <c r="N20" s="80"/>
      <c r="O20" s="80"/>
      <c r="P20" s="81"/>
      <c r="Q20" s="82"/>
      <c r="R20" s="83"/>
      <c r="S20" s="80"/>
      <c r="T20" s="80"/>
      <c r="U20" s="81"/>
      <c r="V20" s="78">
        <f t="shared" si="0"/>
        <v>0</v>
      </c>
      <c r="W20" s="30"/>
    </row>
    <row r="21" spans="1:23" x14ac:dyDescent="0.25">
      <c r="A21" s="30"/>
      <c r="B21" s="92" t="s">
        <v>76</v>
      </c>
      <c r="C21" s="79"/>
      <c r="D21" s="80"/>
      <c r="E21" s="80"/>
      <c r="F21" s="81"/>
      <c r="G21" s="82"/>
      <c r="H21" s="79"/>
      <c r="I21" s="80"/>
      <c r="J21" s="80"/>
      <c r="K21" s="81"/>
      <c r="L21" s="82"/>
      <c r="M21" s="79"/>
      <c r="N21" s="80"/>
      <c r="O21" s="80"/>
      <c r="P21" s="81"/>
      <c r="Q21" s="82"/>
      <c r="R21" s="83"/>
      <c r="S21" s="80"/>
      <c r="T21" s="80"/>
      <c r="U21" s="81"/>
      <c r="V21" s="78">
        <f t="shared" si="0"/>
        <v>0</v>
      </c>
      <c r="W21" s="30"/>
    </row>
    <row r="22" spans="1:23" ht="30.6" customHeight="1" thickBot="1" x14ac:dyDescent="0.3">
      <c r="A22" s="27"/>
      <c r="B22" s="100" t="s">
        <v>120</v>
      </c>
      <c r="C22" s="94"/>
      <c r="D22" s="95"/>
      <c r="E22" s="95"/>
      <c r="F22" s="96"/>
      <c r="G22" s="97"/>
      <c r="H22" s="94"/>
      <c r="I22" s="95"/>
      <c r="J22" s="95"/>
      <c r="K22" s="96"/>
      <c r="L22" s="97"/>
      <c r="M22" s="94"/>
      <c r="N22" s="95"/>
      <c r="O22" s="95"/>
      <c r="P22" s="96"/>
      <c r="Q22" s="97"/>
      <c r="R22" s="98"/>
      <c r="S22" s="95"/>
      <c r="T22" s="95"/>
      <c r="U22" s="96"/>
      <c r="V22" s="99">
        <f t="shared" si="0"/>
        <v>0</v>
      </c>
      <c r="W22" s="30"/>
    </row>
    <row r="23" spans="1:23" x14ac:dyDescent="0.25">
      <c r="B23" s="93" t="s">
        <v>120</v>
      </c>
      <c r="C23" s="94"/>
      <c r="D23" s="95"/>
      <c r="E23" s="95"/>
      <c r="F23" s="96"/>
      <c r="G23" s="97"/>
      <c r="H23" s="94"/>
      <c r="I23" s="95"/>
      <c r="J23" s="95"/>
      <c r="K23" s="96"/>
      <c r="L23" s="97"/>
      <c r="M23" s="94"/>
      <c r="N23" s="95"/>
      <c r="O23" s="95"/>
      <c r="P23" s="96"/>
      <c r="Q23" s="97"/>
      <c r="R23" s="98"/>
      <c r="S23" s="95"/>
      <c r="T23" s="95"/>
      <c r="U23" s="96"/>
      <c r="V23" s="99">
        <f>SUM(C23:F23)*SUM(H23:K23)*SUM(M23:P23)*SUM(R23:U23)</f>
        <v>0</v>
      </c>
    </row>
    <row r="24" spans="1:23" ht="15.75" thickBot="1" x14ac:dyDescent="0.3">
      <c r="B24" s="106" t="s">
        <v>120</v>
      </c>
      <c r="C24" s="107"/>
      <c r="D24" s="108"/>
      <c r="E24" s="108"/>
      <c r="F24" s="109"/>
      <c r="G24" s="110"/>
      <c r="H24" s="107"/>
      <c r="I24" s="108"/>
      <c r="J24" s="108"/>
      <c r="K24" s="109"/>
      <c r="L24" s="110"/>
      <c r="M24" s="107"/>
      <c r="N24" s="108"/>
      <c r="O24" s="108"/>
      <c r="P24" s="109"/>
      <c r="Q24" s="110"/>
      <c r="R24" s="111"/>
      <c r="S24" s="108"/>
      <c r="T24" s="108"/>
      <c r="U24" s="109"/>
      <c r="V24" s="112">
        <f>SUM(C24:F24)*SUM(H24:K24)*SUM(M24:P24)*SUM(R24:U24)</f>
        <v>0</v>
      </c>
    </row>
  </sheetData>
  <sheetProtection selectLockedCells="1"/>
  <mergeCells count="9">
    <mergeCell ref="C4:F4"/>
    <mergeCell ref="H4:K4"/>
    <mergeCell ref="M4:P4"/>
    <mergeCell ref="R4:U4"/>
    <mergeCell ref="B2:J2"/>
    <mergeCell ref="K2:M2"/>
    <mergeCell ref="N2:O2"/>
    <mergeCell ref="R2:S2"/>
    <mergeCell ref="T2:U2"/>
  </mergeCells>
  <printOptions horizontalCentered="1" verticalCentered="1"/>
  <pageMargins left="0.25" right="0.25" top="0.25" bottom="0.25" header="0" footer="0"/>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D8A4C-0283-4244-A498-4D7C6A55960F}">
  <sheetPr>
    <tabColor rgb="FF00B0F0"/>
  </sheetPr>
  <dimension ref="A1:W15"/>
  <sheetViews>
    <sheetView workbookViewId="0">
      <selection activeCell="C37" sqref="C37"/>
    </sheetView>
  </sheetViews>
  <sheetFormatPr defaultRowHeight="15" x14ac:dyDescent="0.25"/>
  <cols>
    <col min="1" max="1" width="0.7109375" customWidth="1"/>
    <col min="2" max="2" width="16.28515625" style="89" customWidth="1"/>
    <col min="3" max="6" width="7.85546875" customWidth="1"/>
    <col min="7" max="7" width="0" hidden="1" customWidth="1"/>
    <col min="8" max="10" width="7.85546875" customWidth="1"/>
    <col min="11" max="11" width="8.5703125" customWidth="1"/>
    <col min="12" max="12" width="0" hidden="1" customWidth="1"/>
    <col min="13" max="16" width="8.5703125" customWidth="1"/>
    <col min="17" max="17" width="0" hidden="1" customWidth="1"/>
    <col min="18" max="22" width="8.5703125" customWidth="1"/>
    <col min="23" max="23" width="0.7109375" customWidth="1"/>
  </cols>
  <sheetData>
    <row r="1" spans="1:23" ht="5.0999999999999996" customHeight="1" x14ac:dyDescent="0.25">
      <c r="A1" s="30"/>
      <c r="B1" s="102"/>
      <c r="C1" s="2"/>
      <c r="D1" s="2"/>
      <c r="E1" s="2"/>
      <c r="F1" s="2"/>
      <c r="G1" s="2"/>
      <c r="H1" s="2"/>
      <c r="I1" s="2"/>
      <c r="J1" s="2"/>
      <c r="K1" s="2"/>
      <c r="L1" s="2"/>
      <c r="M1" s="2"/>
      <c r="N1" s="2"/>
      <c r="O1" s="2"/>
      <c r="P1" s="2"/>
      <c r="Q1" s="2"/>
      <c r="R1" s="2"/>
      <c r="S1" s="2"/>
      <c r="T1" s="2"/>
      <c r="U1" s="2"/>
      <c r="V1" s="2"/>
      <c r="W1" s="2"/>
    </row>
    <row r="2" spans="1:23" x14ac:dyDescent="0.25">
      <c r="A2" s="29"/>
      <c r="B2" s="122" t="s">
        <v>0</v>
      </c>
      <c r="C2" s="123"/>
      <c r="D2" s="123"/>
      <c r="E2" s="123"/>
      <c r="F2" s="123"/>
      <c r="G2" s="123"/>
      <c r="H2" s="123"/>
      <c r="I2" s="123"/>
      <c r="J2" s="123"/>
      <c r="K2" s="124" t="s">
        <v>1</v>
      </c>
      <c r="L2" s="124"/>
      <c r="M2" s="124"/>
      <c r="N2" s="125"/>
      <c r="O2" s="125"/>
      <c r="P2" s="5"/>
      <c r="Q2" s="5"/>
      <c r="R2" s="124" t="s">
        <v>2</v>
      </c>
      <c r="S2" s="124"/>
      <c r="T2" s="125"/>
      <c r="U2" s="125"/>
      <c r="V2" s="75"/>
      <c r="W2" s="29"/>
    </row>
    <row r="3" spans="1:23" ht="15.75" thickBot="1" x14ac:dyDescent="0.3">
      <c r="A3" s="30"/>
      <c r="B3" s="103" t="s">
        <v>119</v>
      </c>
      <c r="C3" s="32"/>
      <c r="D3" s="32"/>
      <c r="E3" s="32"/>
      <c r="F3" s="32"/>
      <c r="G3" s="9"/>
      <c r="H3" s="32"/>
      <c r="I3" s="32"/>
      <c r="J3" s="32"/>
      <c r="K3" s="61"/>
      <c r="L3" s="10"/>
      <c r="M3" s="61"/>
      <c r="N3" s="62"/>
      <c r="O3" s="62"/>
      <c r="P3" s="12"/>
      <c r="Q3" s="11"/>
      <c r="R3" s="61"/>
      <c r="S3" s="61"/>
      <c r="T3" s="62"/>
      <c r="U3" s="62"/>
      <c r="V3" s="76"/>
      <c r="W3" s="30"/>
    </row>
    <row r="4" spans="1:23" x14ac:dyDescent="0.25">
      <c r="A4" s="15"/>
      <c r="B4" s="104" t="s">
        <v>3</v>
      </c>
      <c r="C4" s="116" t="s">
        <v>4</v>
      </c>
      <c r="D4" s="117"/>
      <c r="E4" s="117"/>
      <c r="F4" s="118"/>
      <c r="G4" s="59" t="s">
        <v>5</v>
      </c>
      <c r="H4" s="116" t="s">
        <v>6</v>
      </c>
      <c r="I4" s="117"/>
      <c r="J4" s="117"/>
      <c r="K4" s="118"/>
      <c r="L4" s="59" t="s">
        <v>5</v>
      </c>
      <c r="M4" s="116" t="s">
        <v>7</v>
      </c>
      <c r="N4" s="117"/>
      <c r="O4" s="117"/>
      <c r="P4" s="118"/>
      <c r="Q4" s="59"/>
      <c r="R4" s="119" t="s">
        <v>35</v>
      </c>
      <c r="S4" s="120"/>
      <c r="T4" s="120"/>
      <c r="U4" s="121"/>
      <c r="V4" s="65" t="s">
        <v>8</v>
      </c>
      <c r="W4" s="38"/>
    </row>
    <row r="5" spans="1:23" ht="85.5" customHeight="1" x14ac:dyDescent="0.25">
      <c r="A5" s="21"/>
      <c r="B5" s="67"/>
      <c r="C5" s="57" t="s">
        <v>9</v>
      </c>
      <c r="D5" s="18" t="s">
        <v>10</v>
      </c>
      <c r="E5" s="18" t="s">
        <v>11</v>
      </c>
      <c r="F5" s="58" t="s">
        <v>12</v>
      </c>
      <c r="G5" s="60" t="s">
        <v>13</v>
      </c>
      <c r="H5" s="57" t="s">
        <v>14</v>
      </c>
      <c r="I5" s="18" t="s">
        <v>15</v>
      </c>
      <c r="J5" s="18" t="s">
        <v>16</v>
      </c>
      <c r="K5" s="58" t="s">
        <v>17</v>
      </c>
      <c r="L5" s="60" t="s">
        <v>18</v>
      </c>
      <c r="M5" s="57" t="s">
        <v>47</v>
      </c>
      <c r="N5" s="18" t="s">
        <v>48</v>
      </c>
      <c r="O5" s="18" t="s">
        <v>49</v>
      </c>
      <c r="P5" s="58" t="s">
        <v>50</v>
      </c>
      <c r="Q5" s="60"/>
      <c r="R5" s="63" t="s">
        <v>40</v>
      </c>
      <c r="S5" s="19" t="s">
        <v>39</v>
      </c>
      <c r="T5" s="19" t="s">
        <v>37</v>
      </c>
      <c r="U5" s="64" t="s">
        <v>36</v>
      </c>
      <c r="V5" s="77"/>
      <c r="W5" s="101"/>
    </row>
    <row r="6" spans="1:23" hidden="1" x14ac:dyDescent="0.25">
      <c r="A6" s="30"/>
      <c r="B6" s="92" t="s">
        <v>87</v>
      </c>
      <c r="C6" s="79" t="s">
        <v>88</v>
      </c>
      <c r="D6" s="80" t="s">
        <v>89</v>
      </c>
      <c r="E6" s="80" t="s">
        <v>90</v>
      </c>
      <c r="F6" s="81" t="s">
        <v>91</v>
      </c>
      <c r="G6" s="82" t="s">
        <v>84</v>
      </c>
      <c r="H6" s="79" t="s">
        <v>92</v>
      </c>
      <c r="I6" s="80" t="s">
        <v>93</v>
      </c>
      <c r="J6" s="80" t="s">
        <v>94</v>
      </c>
      <c r="K6" s="81" t="s">
        <v>95</v>
      </c>
      <c r="L6" s="82" t="s">
        <v>85</v>
      </c>
      <c r="M6" s="79" t="s">
        <v>97</v>
      </c>
      <c r="N6" s="80" t="s">
        <v>98</v>
      </c>
      <c r="O6" s="80" t="s">
        <v>99</v>
      </c>
      <c r="P6" s="81" t="s">
        <v>100</v>
      </c>
      <c r="Q6" s="82" t="s">
        <v>86</v>
      </c>
      <c r="R6" s="83" t="s">
        <v>96</v>
      </c>
      <c r="S6" s="80" t="s">
        <v>101</v>
      </c>
      <c r="T6" s="80" t="s">
        <v>102</v>
      </c>
      <c r="U6" s="81" t="s">
        <v>103</v>
      </c>
      <c r="V6" s="78" t="s">
        <v>8</v>
      </c>
      <c r="W6" s="30"/>
    </row>
    <row r="7" spans="1:23" ht="27" x14ac:dyDescent="0.25">
      <c r="A7" s="30"/>
      <c r="B7" s="92" t="s">
        <v>77</v>
      </c>
      <c r="C7" s="79"/>
      <c r="D7" s="80"/>
      <c r="E7" s="80"/>
      <c r="F7" s="81"/>
      <c r="G7" s="82"/>
      <c r="H7" s="79"/>
      <c r="I7" s="80"/>
      <c r="J7" s="80"/>
      <c r="K7" s="81"/>
      <c r="L7" s="82"/>
      <c r="M7" s="79"/>
      <c r="N7" s="80"/>
      <c r="O7" s="80"/>
      <c r="P7" s="81"/>
      <c r="Q7" s="82"/>
      <c r="R7" s="83"/>
      <c r="S7" s="80"/>
      <c r="T7" s="80"/>
      <c r="U7" s="81"/>
      <c r="V7" s="78">
        <f>SUM(C7:F7)*SUM(H7:K7)*SUM(M7:P7)*SUM(R7:U7)</f>
        <v>0</v>
      </c>
      <c r="W7" s="30"/>
    </row>
    <row r="8" spans="1:23" x14ac:dyDescent="0.25">
      <c r="A8" s="30"/>
      <c r="B8" s="92" t="s">
        <v>78</v>
      </c>
      <c r="C8" s="79"/>
      <c r="D8" s="80"/>
      <c r="E8" s="80"/>
      <c r="F8" s="81"/>
      <c r="G8" s="82"/>
      <c r="H8" s="79"/>
      <c r="I8" s="80"/>
      <c r="J8" s="80"/>
      <c r="K8" s="81"/>
      <c r="L8" s="82"/>
      <c r="M8" s="79"/>
      <c r="N8" s="80"/>
      <c r="O8" s="80"/>
      <c r="P8" s="81"/>
      <c r="Q8" s="82"/>
      <c r="R8" s="83"/>
      <c r="S8" s="80"/>
      <c r="T8" s="80"/>
      <c r="U8" s="81"/>
      <c r="V8" s="78">
        <f>SUM(C8:F8)*SUM(H8:K8)*SUM(M8:P8)*SUM(R8:U8)</f>
        <v>0</v>
      </c>
      <c r="W8" s="30"/>
    </row>
    <row r="9" spans="1:23" ht="27" x14ac:dyDescent="0.25">
      <c r="A9" s="30"/>
      <c r="B9" s="92" t="s">
        <v>79</v>
      </c>
      <c r="C9" s="79"/>
      <c r="D9" s="80"/>
      <c r="E9" s="80"/>
      <c r="F9" s="81"/>
      <c r="G9" s="82"/>
      <c r="H9" s="79"/>
      <c r="I9" s="80"/>
      <c r="J9" s="80"/>
      <c r="K9" s="81"/>
      <c r="L9" s="82"/>
      <c r="M9" s="79"/>
      <c r="N9" s="80"/>
      <c r="O9" s="80"/>
      <c r="P9" s="81"/>
      <c r="Q9" s="82"/>
      <c r="R9" s="83"/>
      <c r="S9" s="80"/>
      <c r="T9" s="80"/>
      <c r="U9" s="81"/>
      <c r="V9" s="78">
        <f t="shared" ref="V9:V13" si="0">SUM(C9:F9)*SUM(H9:K9)*SUM(M9:P9)*SUM(R9:U9)</f>
        <v>0</v>
      </c>
      <c r="W9" s="30"/>
    </row>
    <row r="10" spans="1:23" ht="27" x14ac:dyDescent="0.25">
      <c r="A10" s="30"/>
      <c r="B10" s="92" t="s">
        <v>80</v>
      </c>
      <c r="C10" s="79"/>
      <c r="D10" s="80"/>
      <c r="E10" s="80"/>
      <c r="F10" s="81"/>
      <c r="G10" s="82"/>
      <c r="H10" s="79"/>
      <c r="I10" s="80"/>
      <c r="J10" s="80"/>
      <c r="K10" s="81"/>
      <c r="L10" s="82"/>
      <c r="M10" s="79"/>
      <c r="N10" s="80"/>
      <c r="O10" s="80"/>
      <c r="P10" s="81"/>
      <c r="Q10" s="82"/>
      <c r="R10" s="83"/>
      <c r="S10" s="80"/>
      <c r="T10" s="80"/>
      <c r="U10" s="81"/>
      <c r="V10" s="78">
        <f t="shared" si="0"/>
        <v>0</v>
      </c>
      <c r="W10" s="30"/>
    </row>
    <row r="11" spans="1:23" ht="33" customHeight="1" x14ac:dyDescent="0.25">
      <c r="A11" s="30"/>
      <c r="B11" s="92" t="s">
        <v>81</v>
      </c>
      <c r="C11" s="79"/>
      <c r="D11" s="80"/>
      <c r="E11" s="80"/>
      <c r="F11" s="81"/>
      <c r="G11" s="82"/>
      <c r="H11" s="79"/>
      <c r="I11" s="80"/>
      <c r="J11" s="80"/>
      <c r="K11" s="81"/>
      <c r="L11" s="82"/>
      <c r="M11" s="79"/>
      <c r="N11" s="80"/>
      <c r="O11" s="80"/>
      <c r="P11" s="81"/>
      <c r="Q11" s="82"/>
      <c r="R11" s="83"/>
      <c r="S11" s="80"/>
      <c r="T11" s="80"/>
      <c r="U11" s="81"/>
      <c r="V11" s="78">
        <f t="shared" si="0"/>
        <v>0</v>
      </c>
      <c r="W11" s="30"/>
    </row>
    <row r="12" spans="1:23" x14ac:dyDescent="0.25">
      <c r="A12" s="30"/>
      <c r="B12" s="92" t="s">
        <v>120</v>
      </c>
      <c r="C12" s="79"/>
      <c r="D12" s="80"/>
      <c r="E12" s="80"/>
      <c r="F12" s="81"/>
      <c r="G12" s="82"/>
      <c r="H12" s="79"/>
      <c r="I12" s="80"/>
      <c r="J12" s="80"/>
      <c r="K12" s="81"/>
      <c r="L12" s="82"/>
      <c r="M12" s="79"/>
      <c r="N12" s="80"/>
      <c r="O12" s="80"/>
      <c r="P12" s="81"/>
      <c r="Q12" s="82"/>
      <c r="R12" s="83"/>
      <c r="S12" s="80"/>
      <c r="T12" s="80"/>
      <c r="U12" s="81"/>
      <c r="V12" s="78">
        <f t="shared" si="0"/>
        <v>0</v>
      </c>
      <c r="W12" s="30"/>
    </row>
    <row r="13" spans="1:23" ht="30.6" customHeight="1" thickBot="1" x14ac:dyDescent="0.3">
      <c r="A13" s="27"/>
      <c r="B13" s="92" t="s">
        <v>120</v>
      </c>
      <c r="C13" s="94"/>
      <c r="D13" s="95"/>
      <c r="E13" s="95"/>
      <c r="F13" s="96"/>
      <c r="G13" s="97"/>
      <c r="H13" s="94"/>
      <c r="I13" s="95"/>
      <c r="J13" s="95"/>
      <c r="K13" s="96"/>
      <c r="L13" s="97"/>
      <c r="M13" s="94"/>
      <c r="N13" s="95"/>
      <c r="O13" s="95"/>
      <c r="P13" s="96"/>
      <c r="Q13" s="97"/>
      <c r="R13" s="98"/>
      <c r="S13" s="95"/>
      <c r="T13" s="95"/>
      <c r="U13" s="96"/>
      <c r="V13" s="99">
        <f t="shared" si="0"/>
        <v>0</v>
      </c>
      <c r="W13" s="30"/>
    </row>
    <row r="14" spans="1:23" x14ac:dyDescent="0.25">
      <c r="B14" s="92" t="s">
        <v>120</v>
      </c>
      <c r="C14" s="94"/>
      <c r="D14" s="95"/>
      <c r="E14" s="95"/>
      <c r="F14" s="96"/>
      <c r="G14" s="97"/>
      <c r="H14" s="94"/>
      <c r="I14" s="95"/>
      <c r="J14" s="95"/>
      <c r="K14" s="96"/>
      <c r="L14" s="97"/>
      <c r="M14" s="94"/>
      <c r="N14" s="95"/>
      <c r="O14" s="95"/>
      <c r="P14" s="96"/>
      <c r="Q14" s="97"/>
      <c r="R14" s="98"/>
      <c r="S14" s="95"/>
      <c r="T14" s="95"/>
      <c r="U14" s="96"/>
      <c r="V14" s="99">
        <f>SUM(C14:F14)*SUM(H14:K14)*SUM(M14:P14)*SUM(R14:U14)</f>
        <v>0</v>
      </c>
    </row>
    <row r="15" spans="1:23" ht="15.75" thickBot="1" x14ac:dyDescent="0.3">
      <c r="B15" s="92" t="s">
        <v>120</v>
      </c>
      <c r="C15" s="107"/>
      <c r="D15" s="108"/>
      <c r="E15" s="108"/>
      <c r="F15" s="109"/>
      <c r="G15" s="110"/>
      <c r="H15" s="107"/>
      <c r="I15" s="108"/>
      <c r="J15" s="108"/>
      <c r="K15" s="109"/>
      <c r="L15" s="110"/>
      <c r="M15" s="107"/>
      <c r="N15" s="108"/>
      <c r="O15" s="108"/>
      <c r="P15" s="109"/>
      <c r="Q15" s="110"/>
      <c r="R15" s="111"/>
      <c r="S15" s="108"/>
      <c r="T15" s="108"/>
      <c r="U15" s="109"/>
      <c r="V15" s="112">
        <f>SUM(C15:F15)*SUM(H15:K15)*SUM(M15:P15)*SUM(R15:U15)</f>
        <v>0</v>
      </c>
    </row>
  </sheetData>
  <sheetProtection selectLockedCells="1"/>
  <mergeCells count="9">
    <mergeCell ref="C4:F4"/>
    <mergeCell ref="H4:K4"/>
    <mergeCell ref="M4:P4"/>
    <mergeCell ref="R4:U4"/>
    <mergeCell ref="B2:J2"/>
    <mergeCell ref="K2:M2"/>
    <mergeCell ref="N2:O2"/>
    <mergeCell ref="R2:S2"/>
    <mergeCell ref="T2:U2"/>
  </mergeCells>
  <printOptions horizontalCentered="1" verticalCentered="1"/>
  <pageMargins left="0.25" right="0.25" top="0.25" bottom="0.25" header="0" footer="0"/>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99184-790E-4ECA-BD04-EBAAAA6DC666}">
  <sheetPr>
    <tabColor rgb="FF00B0F0"/>
  </sheetPr>
  <dimension ref="A1:W17"/>
  <sheetViews>
    <sheetView workbookViewId="0">
      <selection activeCell="C7" sqref="C7:U17"/>
    </sheetView>
  </sheetViews>
  <sheetFormatPr defaultRowHeight="15" x14ac:dyDescent="0.25"/>
  <cols>
    <col min="1" max="1" width="0.7109375" customWidth="1"/>
    <col min="2" max="2" width="16.28515625" style="89" customWidth="1"/>
    <col min="3" max="6" width="7.85546875" customWidth="1"/>
    <col min="7" max="7" width="0" hidden="1" customWidth="1"/>
    <col min="8" max="10" width="7.85546875" customWidth="1"/>
    <col min="11" max="11" width="8.5703125" customWidth="1"/>
    <col min="12" max="12" width="0" hidden="1" customWidth="1"/>
    <col min="13" max="16" width="8.5703125" customWidth="1"/>
    <col min="17" max="17" width="0" hidden="1" customWidth="1"/>
    <col min="18" max="22" width="8.5703125" customWidth="1"/>
    <col min="23" max="23" width="0.7109375" customWidth="1"/>
  </cols>
  <sheetData>
    <row r="1" spans="1:23" ht="5.0999999999999996" customHeight="1" x14ac:dyDescent="0.25">
      <c r="A1" s="30"/>
      <c r="B1" s="102"/>
      <c r="C1" s="2"/>
      <c r="D1" s="2"/>
      <c r="E1" s="2"/>
      <c r="F1" s="2"/>
      <c r="G1" s="2"/>
      <c r="H1" s="2"/>
      <c r="I1" s="2"/>
      <c r="J1" s="2"/>
      <c r="K1" s="2"/>
      <c r="L1" s="2"/>
      <c r="M1" s="2"/>
      <c r="N1" s="2"/>
      <c r="O1" s="2"/>
      <c r="P1" s="2"/>
      <c r="Q1" s="2"/>
      <c r="R1" s="2"/>
      <c r="S1" s="2"/>
      <c r="T1" s="2"/>
      <c r="U1" s="2"/>
      <c r="V1" s="2"/>
      <c r="W1" s="2"/>
    </row>
    <row r="2" spans="1:23" x14ac:dyDescent="0.25">
      <c r="A2" s="29"/>
      <c r="B2" s="122" t="s">
        <v>0</v>
      </c>
      <c r="C2" s="123"/>
      <c r="D2" s="123"/>
      <c r="E2" s="123"/>
      <c r="F2" s="123"/>
      <c r="G2" s="123"/>
      <c r="H2" s="123"/>
      <c r="I2" s="123"/>
      <c r="J2" s="123"/>
      <c r="K2" s="124" t="s">
        <v>1</v>
      </c>
      <c r="L2" s="124"/>
      <c r="M2" s="124"/>
      <c r="N2" s="125"/>
      <c r="O2" s="125"/>
      <c r="P2" s="5"/>
      <c r="Q2" s="5"/>
      <c r="R2" s="124" t="s">
        <v>2</v>
      </c>
      <c r="S2" s="124"/>
      <c r="T2" s="125"/>
      <c r="U2" s="125"/>
      <c r="V2" s="75"/>
      <c r="W2" s="29"/>
    </row>
    <row r="3" spans="1:23" ht="15.75" thickBot="1" x14ac:dyDescent="0.3">
      <c r="A3" s="30"/>
      <c r="B3" s="103" t="s">
        <v>115</v>
      </c>
      <c r="C3" s="32"/>
      <c r="D3" s="32"/>
      <c r="E3" s="32"/>
      <c r="F3" s="32"/>
      <c r="G3" s="9"/>
      <c r="H3" s="32"/>
      <c r="I3" s="32"/>
      <c r="J3" s="32"/>
      <c r="K3" s="61"/>
      <c r="L3" s="10"/>
      <c r="M3" s="61"/>
      <c r="N3" s="62"/>
      <c r="O3" s="62"/>
      <c r="P3" s="12"/>
      <c r="Q3" s="11"/>
      <c r="R3" s="61"/>
      <c r="S3" s="61"/>
      <c r="T3" s="62"/>
      <c r="U3" s="62"/>
      <c r="V3" s="76"/>
      <c r="W3" s="30"/>
    </row>
    <row r="4" spans="1:23" x14ac:dyDescent="0.25">
      <c r="A4" s="15"/>
      <c r="B4" s="104" t="s">
        <v>3</v>
      </c>
      <c r="C4" s="116" t="s">
        <v>4</v>
      </c>
      <c r="D4" s="117"/>
      <c r="E4" s="117"/>
      <c r="F4" s="118"/>
      <c r="G4" s="59" t="s">
        <v>5</v>
      </c>
      <c r="H4" s="116" t="s">
        <v>6</v>
      </c>
      <c r="I4" s="117"/>
      <c r="J4" s="117"/>
      <c r="K4" s="118"/>
      <c r="L4" s="59" t="s">
        <v>5</v>
      </c>
      <c r="M4" s="116" t="s">
        <v>7</v>
      </c>
      <c r="N4" s="117"/>
      <c r="O4" s="117"/>
      <c r="P4" s="118"/>
      <c r="Q4" s="59"/>
      <c r="R4" s="119" t="s">
        <v>35</v>
      </c>
      <c r="S4" s="120"/>
      <c r="T4" s="120"/>
      <c r="U4" s="121"/>
      <c r="V4" s="65" t="s">
        <v>8</v>
      </c>
      <c r="W4" s="38"/>
    </row>
    <row r="5" spans="1:23" ht="85.5" customHeight="1" x14ac:dyDescent="0.25">
      <c r="A5" s="21"/>
      <c r="B5" s="67"/>
      <c r="C5" s="57" t="s">
        <v>9</v>
      </c>
      <c r="D5" s="18" t="s">
        <v>10</v>
      </c>
      <c r="E5" s="18" t="s">
        <v>11</v>
      </c>
      <c r="F5" s="58" t="s">
        <v>12</v>
      </c>
      <c r="G5" s="60" t="s">
        <v>13</v>
      </c>
      <c r="H5" s="57" t="s">
        <v>14</v>
      </c>
      <c r="I5" s="18" t="s">
        <v>15</v>
      </c>
      <c r="J5" s="18" t="s">
        <v>16</v>
      </c>
      <c r="K5" s="58" t="s">
        <v>17</v>
      </c>
      <c r="L5" s="60" t="s">
        <v>18</v>
      </c>
      <c r="M5" s="57" t="s">
        <v>47</v>
      </c>
      <c r="N5" s="18" t="s">
        <v>48</v>
      </c>
      <c r="O5" s="18" t="s">
        <v>49</v>
      </c>
      <c r="P5" s="58" t="s">
        <v>50</v>
      </c>
      <c r="Q5" s="60"/>
      <c r="R5" s="63" t="s">
        <v>40</v>
      </c>
      <c r="S5" s="19" t="s">
        <v>39</v>
      </c>
      <c r="T5" s="19" t="s">
        <v>37</v>
      </c>
      <c r="U5" s="64" t="s">
        <v>36</v>
      </c>
      <c r="V5" s="77"/>
      <c r="W5" s="101"/>
    </row>
    <row r="6" spans="1:23" hidden="1" x14ac:dyDescent="0.25">
      <c r="A6" s="30"/>
      <c r="B6" s="92" t="s">
        <v>87</v>
      </c>
      <c r="C6" s="79" t="s">
        <v>88</v>
      </c>
      <c r="D6" s="80" t="s">
        <v>89</v>
      </c>
      <c r="E6" s="80" t="s">
        <v>90</v>
      </c>
      <c r="F6" s="81" t="s">
        <v>91</v>
      </c>
      <c r="G6" s="82" t="s">
        <v>84</v>
      </c>
      <c r="H6" s="79" t="s">
        <v>92</v>
      </c>
      <c r="I6" s="80" t="s">
        <v>93</v>
      </c>
      <c r="J6" s="80" t="s">
        <v>94</v>
      </c>
      <c r="K6" s="81" t="s">
        <v>95</v>
      </c>
      <c r="L6" s="82" t="s">
        <v>85</v>
      </c>
      <c r="M6" s="79" t="s">
        <v>97</v>
      </c>
      <c r="N6" s="80" t="s">
        <v>98</v>
      </c>
      <c r="O6" s="80" t="s">
        <v>99</v>
      </c>
      <c r="P6" s="81" t="s">
        <v>100</v>
      </c>
      <c r="Q6" s="82" t="s">
        <v>86</v>
      </c>
      <c r="R6" s="83" t="s">
        <v>96</v>
      </c>
      <c r="S6" s="80" t="s">
        <v>101</v>
      </c>
      <c r="T6" s="80" t="s">
        <v>102</v>
      </c>
      <c r="U6" s="81" t="s">
        <v>103</v>
      </c>
      <c r="V6" s="78" t="s">
        <v>8</v>
      </c>
      <c r="W6" s="30"/>
    </row>
    <row r="7" spans="1:23" ht="54" x14ac:dyDescent="0.25">
      <c r="A7" s="30"/>
      <c r="B7" s="92" t="s">
        <v>112</v>
      </c>
      <c r="C7" s="79"/>
      <c r="D7" s="80"/>
      <c r="E7" s="80"/>
      <c r="F7" s="81"/>
      <c r="G7" s="82"/>
      <c r="H7" s="79"/>
      <c r="I7" s="80"/>
      <c r="J7" s="80"/>
      <c r="K7" s="81"/>
      <c r="L7" s="82"/>
      <c r="M7" s="79"/>
      <c r="N7" s="80"/>
      <c r="O7" s="80"/>
      <c r="P7" s="81"/>
      <c r="Q7" s="82"/>
      <c r="R7" s="83"/>
      <c r="S7" s="80"/>
      <c r="T7" s="80"/>
      <c r="U7" s="81"/>
      <c r="V7" s="78">
        <f>SUM(C7:F7)*SUM(H7:K7)*SUM(M7:P7)*SUM(R7:U7)</f>
        <v>0</v>
      </c>
      <c r="W7" s="30"/>
    </row>
    <row r="8" spans="1:23" ht="54" x14ac:dyDescent="0.25">
      <c r="A8" s="30"/>
      <c r="B8" s="92" t="s">
        <v>113</v>
      </c>
      <c r="C8" s="79"/>
      <c r="D8" s="80"/>
      <c r="E8" s="80"/>
      <c r="F8" s="81"/>
      <c r="G8" s="82"/>
      <c r="H8" s="79"/>
      <c r="I8" s="80"/>
      <c r="J8" s="80"/>
      <c r="K8" s="81"/>
      <c r="L8" s="82"/>
      <c r="M8" s="79"/>
      <c r="N8" s="80"/>
      <c r="O8" s="80"/>
      <c r="P8" s="81"/>
      <c r="Q8" s="82"/>
      <c r="R8" s="83"/>
      <c r="S8" s="80"/>
      <c r="T8" s="80"/>
      <c r="U8" s="81"/>
      <c r="V8" s="78">
        <f>SUM(C8:F8)*SUM(H8:K8)*SUM(M8:P8)*SUM(R8:U8)</f>
        <v>0</v>
      </c>
      <c r="W8" s="30"/>
    </row>
    <row r="9" spans="1:23" ht="54" x14ac:dyDescent="0.25">
      <c r="A9" s="30"/>
      <c r="B9" s="92" t="s">
        <v>108</v>
      </c>
      <c r="C9" s="79"/>
      <c r="D9" s="80"/>
      <c r="E9" s="80"/>
      <c r="F9" s="81"/>
      <c r="G9" s="82"/>
      <c r="H9" s="79"/>
      <c r="I9" s="80"/>
      <c r="J9" s="80"/>
      <c r="K9" s="81"/>
      <c r="L9" s="82"/>
      <c r="M9" s="79"/>
      <c r="N9" s="80"/>
      <c r="O9" s="80"/>
      <c r="P9" s="81"/>
      <c r="Q9" s="82"/>
      <c r="R9" s="83"/>
      <c r="S9" s="80"/>
      <c r="T9" s="80"/>
      <c r="U9" s="81"/>
      <c r="V9" s="78">
        <f t="shared" ref="V9:V15" si="0">SUM(C9:F9)*SUM(H9:K9)*SUM(M9:P9)*SUM(R9:U9)</f>
        <v>0</v>
      </c>
      <c r="W9" s="30"/>
    </row>
    <row r="10" spans="1:23" ht="54" x14ac:dyDescent="0.25">
      <c r="A10" s="30"/>
      <c r="B10" s="92" t="s">
        <v>109</v>
      </c>
      <c r="C10" s="79"/>
      <c r="D10" s="80"/>
      <c r="E10" s="80"/>
      <c r="F10" s="81"/>
      <c r="G10" s="82"/>
      <c r="H10" s="79"/>
      <c r="I10" s="80"/>
      <c r="J10" s="80"/>
      <c r="K10" s="81"/>
      <c r="L10" s="82"/>
      <c r="M10" s="79"/>
      <c r="N10" s="80"/>
      <c r="O10" s="80"/>
      <c r="P10" s="81"/>
      <c r="Q10" s="82"/>
      <c r="R10" s="83"/>
      <c r="S10" s="80"/>
      <c r="T10" s="80"/>
      <c r="U10" s="81"/>
      <c r="V10" s="78">
        <f t="shared" si="0"/>
        <v>0</v>
      </c>
      <c r="W10" s="30"/>
    </row>
    <row r="11" spans="1:23" ht="33" customHeight="1" x14ac:dyDescent="0.25">
      <c r="A11" s="30"/>
      <c r="B11" s="92" t="s">
        <v>83</v>
      </c>
      <c r="C11" s="79"/>
      <c r="D11" s="80"/>
      <c r="E11" s="80"/>
      <c r="F11" s="81"/>
      <c r="G11" s="82"/>
      <c r="H11" s="79"/>
      <c r="I11" s="80"/>
      <c r="J11" s="80"/>
      <c r="K11" s="81"/>
      <c r="L11" s="82"/>
      <c r="M11" s="79"/>
      <c r="N11" s="80"/>
      <c r="O11" s="80"/>
      <c r="P11" s="81"/>
      <c r="Q11" s="82"/>
      <c r="R11" s="83"/>
      <c r="S11" s="80"/>
      <c r="T11" s="80"/>
      <c r="U11" s="81"/>
      <c r="V11" s="78">
        <f t="shared" si="0"/>
        <v>0</v>
      </c>
      <c r="W11" s="30"/>
    </row>
    <row r="12" spans="1:23" ht="67.5" x14ac:dyDescent="0.25">
      <c r="A12" s="30"/>
      <c r="B12" s="92" t="s">
        <v>105</v>
      </c>
      <c r="C12" s="79"/>
      <c r="D12" s="80"/>
      <c r="E12" s="80"/>
      <c r="F12" s="81"/>
      <c r="G12" s="82"/>
      <c r="H12" s="79"/>
      <c r="I12" s="80"/>
      <c r="J12" s="80"/>
      <c r="K12" s="81"/>
      <c r="L12" s="82"/>
      <c r="M12" s="79"/>
      <c r="N12" s="80"/>
      <c r="O12" s="80"/>
      <c r="P12" s="81"/>
      <c r="Q12" s="82"/>
      <c r="R12" s="83"/>
      <c r="S12" s="80"/>
      <c r="T12" s="80"/>
      <c r="U12" s="81"/>
      <c r="V12" s="78">
        <f t="shared" si="0"/>
        <v>0</v>
      </c>
      <c r="W12" s="30"/>
    </row>
    <row r="13" spans="1:23" x14ac:dyDescent="0.25">
      <c r="A13" s="30"/>
      <c r="B13" s="92" t="s">
        <v>120</v>
      </c>
      <c r="C13" s="79"/>
      <c r="D13" s="80"/>
      <c r="E13" s="80"/>
      <c r="F13" s="81"/>
      <c r="G13" s="82"/>
      <c r="H13" s="79"/>
      <c r="I13" s="80"/>
      <c r="J13" s="80"/>
      <c r="K13" s="81"/>
      <c r="L13" s="82"/>
      <c r="M13" s="79"/>
      <c r="N13" s="80"/>
      <c r="O13" s="80"/>
      <c r="P13" s="81"/>
      <c r="Q13" s="82"/>
      <c r="R13" s="83"/>
      <c r="S13" s="80"/>
      <c r="T13" s="80"/>
      <c r="U13" s="81"/>
      <c r="V13" s="78">
        <f t="shared" si="0"/>
        <v>0</v>
      </c>
      <c r="W13" s="30"/>
    </row>
    <row r="14" spans="1:23" x14ac:dyDescent="0.25">
      <c r="A14" s="30"/>
      <c r="B14" s="92" t="s">
        <v>120</v>
      </c>
      <c r="C14" s="79"/>
      <c r="D14" s="80"/>
      <c r="E14" s="80"/>
      <c r="F14" s="81"/>
      <c r="G14" s="82"/>
      <c r="H14" s="79"/>
      <c r="I14" s="80"/>
      <c r="J14" s="80"/>
      <c r="K14" s="81"/>
      <c r="L14" s="82"/>
      <c r="M14" s="79"/>
      <c r="N14" s="80"/>
      <c r="O14" s="80"/>
      <c r="P14" s="81"/>
      <c r="Q14" s="82"/>
      <c r="R14" s="83"/>
      <c r="S14" s="80"/>
      <c r="T14" s="80"/>
      <c r="U14" s="81"/>
      <c r="V14" s="78">
        <f t="shared" si="0"/>
        <v>0</v>
      </c>
      <c r="W14" s="30"/>
    </row>
    <row r="15" spans="1:23" ht="30.6" customHeight="1" thickBot="1" x14ac:dyDescent="0.3">
      <c r="A15" s="27"/>
      <c r="B15" s="92" t="s">
        <v>120</v>
      </c>
      <c r="C15" s="94"/>
      <c r="D15" s="95"/>
      <c r="E15" s="95"/>
      <c r="F15" s="96"/>
      <c r="G15" s="97"/>
      <c r="H15" s="94"/>
      <c r="I15" s="95"/>
      <c r="J15" s="95"/>
      <c r="K15" s="96"/>
      <c r="L15" s="97"/>
      <c r="M15" s="94"/>
      <c r="N15" s="95"/>
      <c r="O15" s="95"/>
      <c r="P15" s="96"/>
      <c r="Q15" s="97"/>
      <c r="R15" s="98"/>
      <c r="S15" s="95"/>
      <c r="T15" s="95"/>
      <c r="U15" s="96"/>
      <c r="V15" s="99">
        <f t="shared" si="0"/>
        <v>0</v>
      </c>
      <c r="W15" s="30"/>
    </row>
    <row r="16" spans="1:23" x14ac:dyDescent="0.25">
      <c r="B16" s="92" t="s">
        <v>120</v>
      </c>
      <c r="C16" s="94"/>
      <c r="D16" s="95"/>
      <c r="E16" s="95"/>
      <c r="F16" s="96"/>
      <c r="G16" s="97"/>
      <c r="H16" s="94"/>
      <c r="I16" s="95"/>
      <c r="J16" s="95"/>
      <c r="K16" s="96"/>
      <c r="L16" s="97"/>
      <c r="M16" s="94"/>
      <c r="N16" s="95"/>
      <c r="O16" s="95"/>
      <c r="P16" s="96"/>
      <c r="Q16" s="97"/>
      <c r="R16" s="98"/>
      <c r="S16" s="95"/>
      <c r="T16" s="95"/>
      <c r="U16" s="96"/>
      <c r="V16" s="99">
        <f>SUM(C16:F16)*SUM(H16:K16)*SUM(M16:P16)*SUM(R16:U16)</f>
        <v>0</v>
      </c>
    </row>
    <row r="17" spans="2:22" ht="15.75" thickBot="1" x14ac:dyDescent="0.3">
      <c r="B17" s="106" t="s">
        <v>120</v>
      </c>
      <c r="C17" s="107"/>
      <c r="D17" s="108"/>
      <c r="E17" s="108"/>
      <c r="F17" s="109"/>
      <c r="G17" s="110"/>
      <c r="H17" s="107"/>
      <c r="I17" s="108"/>
      <c r="J17" s="108"/>
      <c r="K17" s="109"/>
      <c r="L17" s="110"/>
      <c r="M17" s="107"/>
      <c r="N17" s="108"/>
      <c r="O17" s="108"/>
      <c r="P17" s="109"/>
      <c r="Q17" s="110"/>
      <c r="R17" s="111"/>
      <c r="S17" s="108"/>
      <c r="T17" s="108"/>
      <c r="U17" s="109"/>
      <c r="V17" s="112">
        <f>SUM(C17:F17)*SUM(H17:K17)*SUM(M17:P17)*SUM(R17:U17)</f>
        <v>0</v>
      </c>
    </row>
  </sheetData>
  <sheetProtection selectLockedCells="1"/>
  <mergeCells count="9">
    <mergeCell ref="C4:F4"/>
    <mergeCell ref="H4:K4"/>
    <mergeCell ref="M4:P4"/>
    <mergeCell ref="R4:U4"/>
    <mergeCell ref="B2:J2"/>
    <mergeCell ref="K2:M2"/>
    <mergeCell ref="N2:O2"/>
    <mergeCell ref="R2:S2"/>
    <mergeCell ref="T2:U2"/>
  </mergeCells>
  <printOptions horizontalCentered="1" verticalCentered="1"/>
  <pageMargins left="0.25" right="0.25" top="0.25" bottom="0.25" header="0" footer="0"/>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A334D-9E1E-4C15-B6C3-2C2586D977A9}">
  <sheetPr>
    <tabColor rgb="FF7030A0"/>
  </sheetPr>
  <dimension ref="C1:E73"/>
  <sheetViews>
    <sheetView workbookViewId="0">
      <selection activeCell="D10" sqref="D10"/>
    </sheetView>
  </sheetViews>
  <sheetFormatPr defaultRowHeight="15" x14ac:dyDescent="0.25"/>
  <cols>
    <col min="1" max="1" width="3.140625" customWidth="1"/>
    <col min="3" max="3" width="12.140625" style="91" bestFit="1" customWidth="1"/>
    <col min="4" max="4" width="81.140625" style="90" bestFit="1" customWidth="1"/>
    <col min="5" max="5" width="12.140625" style="90" bestFit="1" customWidth="1"/>
  </cols>
  <sheetData>
    <row r="1" spans="3:5" ht="8.25" customHeight="1" x14ac:dyDescent="0.25">
      <c r="C1" s="127"/>
      <c r="D1" s="127"/>
      <c r="E1" s="91"/>
    </row>
    <row r="2" spans="3:5" x14ac:dyDescent="0.25">
      <c r="C2" s="127"/>
      <c r="D2" s="127"/>
      <c r="E2" s="91"/>
    </row>
    <row r="3" spans="3:5" ht="18.75" x14ac:dyDescent="0.3">
      <c r="C3" s="126" t="s">
        <v>29</v>
      </c>
      <c r="D3" s="126"/>
      <c r="E3" s="105"/>
    </row>
    <row r="4" spans="3:5" x14ac:dyDescent="0.25">
      <c r="C4" s="127"/>
      <c r="D4" s="127"/>
      <c r="E4" s="91"/>
    </row>
    <row r="5" spans="3:5" x14ac:dyDescent="0.25">
      <c r="C5" s="127"/>
      <c r="D5" s="127"/>
      <c r="E5" s="91"/>
    </row>
    <row r="6" spans="3:5" x14ac:dyDescent="0.25">
      <c r="C6" s="91" t="s">
        <v>104</v>
      </c>
      <c r="D6" s="90" t="s">
        <v>87</v>
      </c>
      <c r="E6" t="s">
        <v>118</v>
      </c>
    </row>
    <row r="7" spans="3:5" x14ac:dyDescent="0.25">
      <c r="C7" s="91">
        <v>1</v>
      </c>
      <c r="D7" s="113" t="s">
        <v>112</v>
      </c>
      <c r="E7" t="s">
        <v>82</v>
      </c>
    </row>
    <row r="8" spans="3:5" x14ac:dyDescent="0.25">
      <c r="C8" s="91">
        <v>2</v>
      </c>
      <c r="D8" s="113" t="s">
        <v>56</v>
      </c>
      <c r="E8" t="s">
        <v>117</v>
      </c>
    </row>
    <row r="9" spans="3:5" x14ac:dyDescent="0.25">
      <c r="C9" s="91">
        <v>3</v>
      </c>
      <c r="D9" s="113" t="s">
        <v>77</v>
      </c>
      <c r="E9" t="s">
        <v>119</v>
      </c>
    </row>
    <row r="10" spans="3:5" x14ac:dyDescent="0.25">
      <c r="C10" s="91">
        <v>4</v>
      </c>
      <c r="D10" s="113" t="s">
        <v>112</v>
      </c>
      <c r="E10" t="s">
        <v>82</v>
      </c>
    </row>
    <row r="11" spans="3:5" ht="30" x14ac:dyDescent="0.25">
      <c r="C11" s="91">
        <v>5</v>
      </c>
      <c r="D11" s="113" t="s">
        <v>113</v>
      </c>
      <c r="E11" t="s">
        <v>82</v>
      </c>
    </row>
    <row r="12" spans="3:5" x14ac:dyDescent="0.25">
      <c r="C12" s="91">
        <v>6</v>
      </c>
      <c r="D12" s="113" t="s">
        <v>120</v>
      </c>
      <c r="E12" t="s">
        <v>117</v>
      </c>
    </row>
    <row r="13" spans="3:5" x14ac:dyDescent="0.25">
      <c r="C13" s="91">
        <v>7</v>
      </c>
      <c r="D13" s="113" t="s">
        <v>78</v>
      </c>
      <c r="E13" t="s">
        <v>119</v>
      </c>
    </row>
    <row r="14" spans="3:5" ht="30" x14ac:dyDescent="0.25">
      <c r="C14" s="91">
        <v>8</v>
      </c>
      <c r="D14" s="113" t="s">
        <v>113</v>
      </c>
      <c r="E14" t="s">
        <v>82</v>
      </c>
    </row>
    <row r="15" spans="3:5" x14ac:dyDescent="0.25">
      <c r="C15" s="91">
        <v>9</v>
      </c>
      <c r="D15" s="113" t="s">
        <v>108</v>
      </c>
      <c r="E15" t="s">
        <v>82</v>
      </c>
    </row>
    <row r="16" spans="3:5" x14ac:dyDescent="0.25">
      <c r="C16" s="91">
        <v>10</v>
      </c>
      <c r="D16" s="113" t="s">
        <v>120</v>
      </c>
      <c r="E16" t="s">
        <v>117</v>
      </c>
    </row>
    <row r="17" spans="3:5" x14ac:dyDescent="0.25">
      <c r="C17" s="91">
        <v>11</v>
      </c>
      <c r="D17" s="113" t="s">
        <v>79</v>
      </c>
      <c r="E17" t="s">
        <v>119</v>
      </c>
    </row>
    <row r="18" spans="3:5" x14ac:dyDescent="0.25">
      <c r="C18" s="91">
        <v>12</v>
      </c>
      <c r="D18" s="113" t="s">
        <v>108</v>
      </c>
      <c r="E18" t="s">
        <v>82</v>
      </c>
    </row>
    <row r="19" spans="3:5" ht="30" x14ac:dyDescent="0.25">
      <c r="C19" s="91">
        <v>13</v>
      </c>
      <c r="D19" s="113" t="s">
        <v>109</v>
      </c>
      <c r="E19" t="s">
        <v>82</v>
      </c>
    </row>
    <row r="20" spans="3:5" x14ac:dyDescent="0.25">
      <c r="C20" s="91">
        <v>14</v>
      </c>
      <c r="D20" s="113" t="s">
        <v>120</v>
      </c>
      <c r="E20" t="s">
        <v>117</v>
      </c>
    </row>
    <row r="21" spans="3:5" x14ac:dyDescent="0.25">
      <c r="C21" s="91">
        <v>15</v>
      </c>
      <c r="D21" s="113" t="s">
        <v>80</v>
      </c>
      <c r="E21" t="s">
        <v>119</v>
      </c>
    </row>
    <row r="22" spans="3:5" ht="30" x14ac:dyDescent="0.25">
      <c r="C22" s="91">
        <v>16</v>
      </c>
      <c r="D22" s="113" t="s">
        <v>109</v>
      </c>
      <c r="E22" t="s">
        <v>82</v>
      </c>
    </row>
    <row r="23" spans="3:5" x14ac:dyDescent="0.25">
      <c r="C23" s="91">
        <v>17</v>
      </c>
      <c r="D23" s="113" t="s">
        <v>83</v>
      </c>
      <c r="E23" t="s">
        <v>82</v>
      </c>
    </row>
    <row r="24" spans="3:5" ht="30" x14ac:dyDescent="0.25">
      <c r="C24" s="91">
        <v>18</v>
      </c>
      <c r="D24" s="113" t="s">
        <v>106</v>
      </c>
      <c r="E24" t="s">
        <v>117</v>
      </c>
    </row>
    <row r="25" spans="3:5" x14ac:dyDescent="0.25">
      <c r="C25" s="91">
        <v>19</v>
      </c>
      <c r="D25" s="113" t="s">
        <v>81</v>
      </c>
      <c r="E25" t="s">
        <v>119</v>
      </c>
    </row>
    <row r="26" spans="3:5" x14ac:dyDescent="0.25">
      <c r="C26" s="91">
        <v>20</v>
      </c>
      <c r="D26" s="113" t="s">
        <v>83</v>
      </c>
      <c r="E26" t="s">
        <v>82</v>
      </c>
    </row>
    <row r="27" spans="3:5" ht="30" x14ac:dyDescent="0.25">
      <c r="C27" s="91">
        <v>21</v>
      </c>
      <c r="D27" s="113" t="s">
        <v>105</v>
      </c>
      <c r="E27" t="s">
        <v>82</v>
      </c>
    </row>
    <row r="28" spans="3:5" x14ac:dyDescent="0.25">
      <c r="C28" s="91">
        <v>22</v>
      </c>
      <c r="D28" s="113" t="s">
        <v>65</v>
      </c>
      <c r="E28" t="s">
        <v>117</v>
      </c>
    </row>
    <row r="29" spans="3:5" x14ac:dyDescent="0.25">
      <c r="C29" s="91">
        <v>23</v>
      </c>
      <c r="D29" s="113" t="s">
        <v>120</v>
      </c>
      <c r="E29" t="s">
        <v>119</v>
      </c>
    </row>
    <row r="30" spans="3:5" ht="30" x14ac:dyDescent="0.25">
      <c r="C30" s="91">
        <v>24</v>
      </c>
      <c r="D30" s="113" t="s">
        <v>105</v>
      </c>
      <c r="E30" t="s">
        <v>82</v>
      </c>
    </row>
    <row r="31" spans="3:5" x14ac:dyDescent="0.25">
      <c r="C31" s="91">
        <v>25</v>
      </c>
      <c r="D31" s="113" t="s">
        <v>120</v>
      </c>
      <c r="E31" t="s">
        <v>82</v>
      </c>
    </row>
    <row r="32" spans="3:5" x14ac:dyDescent="0.25">
      <c r="C32" s="91">
        <v>26</v>
      </c>
      <c r="D32" s="113" t="s">
        <v>64</v>
      </c>
      <c r="E32" t="s">
        <v>117</v>
      </c>
    </row>
    <row r="33" spans="3:5" x14ac:dyDescent="0.25">
      <c r="C33" s="91">
        <v>27</v>
      </c>
      <c r="D33" s="113" t="s">
        <v>120</v>
      </c>
      <c r="E33" t="s">
        <v>119</v>
      </c>
    </row>
    <row r="34" spans="3:5" x14ac:dyDescent="0.25">
      <c r="C34" s="91">
        <v>28</v>
      </c>
      <c r="D34" s="113" t="s">
        <v>120</v>
      </c>
      <c r="E34" t="s">
        <v>82</v>
      </c>
    </row>
    <row r="35" spans="3:5" x14ac:dyDescent="0.25">
      <c r="C35" s="91">
        <v>29</v>
      </c>
      <c r="D35" s="113" t="s">
        <v>120</v>
      </c>
      <c r="E35" t="s">
        <v>82</v>
      </c>
    </row>
    <row r="36" spans="3:5" x14ac:dyDescent="0.25">
      <c r="C36" s="91">
        <v>30</v>
      </c>
      <c r="D36" s="113" t="s">
        <v>26</v>
      </c>
      <c r="E36" t="s">
        <v>117</v>
      </c>
    </row>
    <row r="37" spans="3:5" x14ac:dyDescent="0.25">
      <c r="C37" s="91">
        <v>31</v>
      </c>
      <c r="D37" s="113" t="s">
        <v>120</v>
      </c>
      <c r="E37" t="s">
        <v>119</v>
      </c>
    </row>
    <row r="38" spans="3:5" x14ac:dyDescent="0.25">
      <c r="C38" s="91">
        <v>32</v>
      </c>
      <c r="D38" s="113" t="s">
        <v>120</v>
      </c>
      <c r="E38" t="s">
        <v>82</v>
      </c>
    </row>
    <row r="39" spans="3:5" x14ac:dyDescent="0.25">
      <c r="C39" s="91">
        <v>33</v>
      </c>
      <c r="D39" s="113" t="s">
        <v>120</v>
      </c>
      <c r="E39" t="s">
        <v>82</v>
      </c>
    </row>
    <row r="40" spans="3:5" x14ac:dyDescent="0.25">
      <c r="C40" s="91">
        <v>34</v>
      </c>
      <c r="D40" s="113" t="s">
        <v>63</v>
      </c>
      <c r="E40" t="s">
        <v>117</v>
      </c>
    </row>
    <row r="41" spans="3:5" x14ac:dyDescent="0.25">
      <c r="C41" s="91">
        <v>35</v>
      </c>
      <c r="D41" s="113" t="s">
        <v>120</v>
      </c>
      <c r="E41" t="s">
        <v>119</v>
      </c>
    </row>
    <row r="42" spans="3:5" x14ac:dyDescent="0.25">
      <c r="C42" s="91">
        <v>36</v>
      </c>
      <c r="D42" s="113" t="s">
        <v>120</v>
      </c>
      <c r="E42" t="s">
        <v>82</v>
      </c>
    </row>
    <row r="43" spans="3:5" x14ac:dyDescent="0.25">
      <c r="C43" s="91">
        <v>37</v>
      </c>
      <c r="D43" s="113" t="s">
        <v>120</v>
      </c>
      <c r="E43" t="s">
        <v>82</v>
      </c>
    </row>
    <row r="44" spans="3:5" ht="30" x14ac:dyDescent="0.25">
      <c r="C44" s="91">
        <v>38</v>
      </c>
      <c r="D44" s="113" t="s">
        <v>62</v>
      </c>
      <c r="E44" t="s">
        <v>117</v>
      </c>
    </row>
    <row r="45" spans="3:5" x14ac:dyDescent="0.25">
      <c r="C45" s="91">
        <v>39</v>
      </c>
      <c r="D45" s="113" t="s">
        <v>120</v>
      </c>
      <c r="E45" t="s">
        <v>82</v>
      </c>
    </row>
    <row r="46" spans="3:5" x14ac:dyDescent="0.25">
      <c r="C46" s="91">
        <v>40</v>
      </c>
      <c r="D46" s="113" t="s">
        <v>120</v>
      </c>
      <c r="E46" t="s">
        <v>82</v>
      </c>
    </row>
    <row r="47" spans="3:5" x14ac:dyDescent="0.25">
      <c r="C47" s="91">
        <v>41</v>
      </c>
      <c r="D47" s="113" t="s">
        <v>61</v>
      </c>
      <c r="E47" t="s">
        <v>117</v>
      </c>
    </row>
    <row r="48" spans="3:5" x14ac:dyDescent="0.25">
      <c r="C48" s="91">
        <v>42</v>
      </c>
      <c r="D48" s="113" t="s">
        <v>120</v>
      </c>
      <c r="E48" t="s">
        <v>82</v>
      </c>
    </row>
    <row r="49" spans="3:5" x14ac:dyDescent="0.25">
      <c r="C49" s="91">
        <v>43</v>
      </c>
      <c r="D49" s="113" t="s">
        <v>110</v>
      </c>
      <c r="E49" t="s">
        <v>116</v>
      </c>
    </row>
    <row r="50" spans="3:5" x14ac:dyDescent="0.25">
      <c r="C50" s="91">
        <v>44</v>
      </c>
      <c r="D50" s="113" t="s">
        <v>25</v>
      </c>
      <c r="E50" t="s">
        <v>117</v>
      </c>
    </row>
    <row r="51" spans="3:5" x14ac:dyDescent="0.25">
      <c r="C51" s="91">
        <v>45</v>
      </c>
      <c r="D51" s="113" t="s">
        <v>120</v>
      </c>
      <c r="E51" t="s">
        <v>116</v>
      </c>
    </row>
    <row r="52" spans="3:5" x14ac:dyDescent="0.25">
      <c r="C52" s="91">
        <v>46</v>
      </c>
      <c r="D52" s="113" t="s">
        <v>60</v>
      </c>
      <c r="E52" t="s">
        <v>117</v>
      </c>
    </row>
    <row r="53" spans="3:5" x14ac:dyDescent="0.25">
      <c r="C53" s="91">
        <v>47</v>
      </c>
      <c r="D53" s="113" t="s">
        <v>76</v>
      </c>
      <c r="E53" t="s">
        <v>116</v>
      </c>
    </row>
    <row r="54" spans="3:5" x14ac:dyDescent="0.25">
      <c r="C54" s="91">
        <v>48</v>
      </c>
      <c r="D54" s="113" t="s">
        <v>59</v>
      </c>
      <c r="E54" t="s">
        <v>117</v>
      </c>
    </row>
    <row r="55" spans="3:5" x14ac:dyDescent="0.25">
      <c r="C55" s="91">
        <v>49</v>
      </c>
      <c r="D55" s="113" t="s">
        <v>107</v>
      </c>
      <c r="E55" t="s">
        <v>116</v>
      </c>
    </row>
    <row r="56" spans="3:5" ht="30" x14ac:dyDescent="0.25">
      <c r="C56" s="91">
        <v>50</v>
      </c>
      <c r="D56" s="113" t="s">
        <v>58</v>
      </c>
      <c r="E56" t="s">
        <v>117</v>
      </c>
    </row>
    <row r="57" spans="3:5" x14ac:dyDescent="0.25">
      <c r="C57" s="91">
        <v>51</v>
      </c>
      <c r="D57" s="113" t="s">
        <v>75</v>
      </c>
      <c r="E57" t="s">
        <v>116</v>
      </c>
    </row>
    <row r="58" spans="3:5" x14ac:dyDescent="0.25">
      <c r="C58" s="91">
        <v>52</v>
      </c>
      <c r="D58" s="113" t="s">
        <v>57</v>
      </c>
      <c r="E58" t="s">
        <v>117</v>
      </c>
    </row>
    <row r="59" spans="3:5" x14ac:dyDescent="0.25">
      <c r="C59" s="91">
        <v>53</v>
      </c>
      <c r="D59" s="113" t="s">
        <v>74</v>
      </c>
      <c r="E59" t="s">
        <v>116</v>
      </c>
    </row>
    <row r="60" spans="3:5" x14ac:dyDescent="0.25">
      <c r="C60" s="91">
        <v>54</v>
      </c>
      <c r="D60" s="113" t="s">
        <v>120</v>
      </c>
      <c r="E60" t="s">
        <v>117</v>
      </c>
    </row>
    <row r="61" spans="3:5" x14ac:dyDescent="0.25">
      <c r="C61" s="91">
        <v>55</v>
      </c>
      <c r="D61" s="113" t="s">
        <v>73</v>
      </c>
      <c r="E61" t="s">
        <v>116</v>
      </c>
    </row>
    <row r="62" spans="3:5" x14ac:dyDescent="0.25">
      <c r="C62" s="91">
        <v>56</v>
      </c>
      <c r="D62" s="113" t="s">
        <v>120</v>
      </c>
      <c r="E62" t="s">
        <v>117</v>
      </c>
    </row>
    <row r="63" spans="3:5" x14ac:dyDescent="0.25">
      <c r="C63" s="91">
        <v>57</v>
      </c>
      <c r="D63" s="113" t="s">
        <v>114</v>
      </c>
      <c r="E63" t="s">
        <v>116</v>
      </c>
    </row>
    <row r="64" spans="3:5" x14ac:dyDescent="0.25">
      <c r="C64" s="91">
        <v>58</v>
      </c>
      <c r="D64" s="113" t="s">
        <v>72</v>
      </c>
      <c r="E64" t="s">
        <v>116</v>
      </c>
    </row>
    <row r="65" spans="3:5" x14ac:dyDescent="0.25">
      <c r="C65" s="91">
        <v>59</v>
      </c>
      <c r="D65" s="113" t="s">
        <v>71</v>
      </c>
      <c r="E65" t="s">
        <v>116</v>
      </c>
    </row>
    <row r="66" spans="3:5" x14ac:dyDescent="0.25">
      <c r="C66" s="91">
        <v>60</v>
      </c>
      <c r="D66" s="113" t="s">
        <v>111</v>
      </c>
      <c r="E66" t="s">
        <v>116</v>
      </c>
    </row>
    <row r="67" spans="3:5" x14ac:dyDescent="0.25">
      <c r="C67" s="91">
        <v>61</v>
      </c>
      <c r="D67" s="113" t="s">
        <v>70</v>
      </c>
      <c r="E67" t="s">
        <v>116</v>
      </c>
    </row>
    <row r="68" spans="3:5" x14ac:dyDescent="0.25">
      <c r="C68" s="91">
        <v>62</v>
      </c>
      <c r="D68" s="113" t="s">
        <v>69</v>
      </c>
      <c r="E68" t="s">
        <v>116</v>
      </c>
    </row>
    <row r="69" spans="3:5" x14ac:dyDescent="0.25">
      <c r="C69" s="91">
        <v>63</v>
      </c>
      <c r="D69" s="113" t="s">
        <v>68</v>
      </c>
      <c r="E69" t="s">
        <v>116</v>
      </c>
    </row>
    <row r="70" spans="3:5" x14ac:dyDescent="0.25">
      <c r="C70" s="91">
        <v>64</v>
      </c>
      <c r="D70" s="113" t="s">
        <v>67</v>
      </c>
      <c r="E70" t="s">
        <v>116</v>
      </c>
    </row>
    <row r="71" spans="3:5" x14ac:dyDescent="0.25">
      <c r="C71" s="91">
        <v>65</v>
      </c>
      <c r="D71" s="113" t="s">
        <v>66</v>
      </c>
      <c r="E71" t="s">
        <v>116</v>
      </c>
    </row>
    <row r="72" spans="3:5" x14ac:dyDescent="0.25">
      <c r="C72" s="91">
        <v>66</v>
      </c>
      <c r="D72" s="113" t="s">
        <v>120</v>
      </c>
      <c r="E72" t="s">
        <v>116</v>
      </c>
    </row>
    <row r="73" spans="3:5" x14ac:dyDescent="0.25">
      <c r="C73" s="91">
        <v>67</v>
      </c>
      <c r="D73" s="113" t="s">
        <v>120</v>
      </c>
      <c r="E73" t="s">
        <v>116</v>
      </c>
    </row>
  </sheetData>
  <mergeCells count="3">
    <mergeCell ref="C3:D3"/>
    <mergeCell ref="C4:D5"/>
    <mergeCell ref="C1:D2"/>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
  <sheetViews>
    <sheetView topLeftCell="B1" workbookViewId="0">
      <selection activeCell="C3" sqref="C3:D3"/>
    </sheetView>
  </sheetViews>
  <sheetFormatPr defaultRowHeight="15" x14ac:dyDescent="0.25"/>
  <cols>
    <col min="1" max="1" width="0.7109375" customWidth="1"/>
    <col min="2" max="2" width="9.7109375" customWidth="1"/>
    <col min="3" max="3" width="17.28515625" customWidth="1"/>
    <col min="4" max="4" width="87.28515625" customWidth="1"/>
    <col min="5" max="5" width="10.28515625" customWidth="1"/>
    <col min="6" max="6" width="0.7109375" customWidth="1"/>
  </cols>
  <sheetData>
    <row r="1" spans="1:6" ht="5.0999999999999996" customHeight="1" x14ac:dyDescent="0.25">
      <c r="A1" s="1"/>
      <c r="B1" s="2"/>
      <c r="C1" s="2"/>
      <c r="D1" s="2"/>
      <c r="E1" s="2"/>
      <c r="F1" s="3"/>
    </row>
    <row r="2" spans="1:6" x14ac:dyDescent="0.25">
      <c r="A2" s="4"/>
      <c r="B2" s="33"/>
      <c r="C2" s="34"/>
      <c r="D2" s="34"/>
      <c r="E2" s="35"/>
      <c r="F2" s="7"/>
    </row>
    <row r="3" spans="1:6" ht="18.75" x14ac:dyDescent="0.3">
      <c r="A3" s="4"/>
      <c r="B3" s="43"/>
      <c r="C3" s="126" t="s">
        <v>29</v>
      </c>
      <c r="D3" s="126"/>
      <c r="E3" s="44"/>
      <c r="F3" s="7"/>
    </row>
    <row r="4" spans="1:6" ht="15.75" thickBot="1" x14ac:dyDescent="0.3">
      <c r="A4" s="4"/>
      <c r="B4" s="43"/>
      <c r="C4" s="29"/>
      <c r="D4" s="29"/>
      <c r="E4" s="44"/>
      <c r="F4" s="7"/>
    </row>
    <row r="5" spans="1:6" s="50" customFormat="1" ht="25.35" customHeight="1" thickBot="1" x14ac:dyDescent="0.3">
      <c r="A5" s="45"/>
      <c r="B5" s="46"/>
      <c r="C5" s="47" t="s">
        <v>20</v>
      </c>
      <c r="D5" s="47" t="s">
        <v>28</v>
      </c>
      <c r="E5" s="48"/>
      <c r="F5" s="49"/>
    </row>
    <row r="6" spans="1:6" s="50" customFormat="1" ht="25.35" customHeight="1" x14ac:dyDescent="0.25">
      <c r="A6" s="14"/>
      <c r="B6" s="38"/>
      <c r="C6" s="51">
        <v>1</v>
      </c>
      <c r="D6" s="51" t="str">
        <f>'IC Risk Assessment'!Y6</f>
        <v>Staff non-compliant with hand hygiene</v>
      </c>
      <c r="E6" s="39"/>
      <c r="F6" s="31"/>
    </row>
    <row r="7" spans="1:6" s="50" customFormat="1" ht="25.35" customHeight="1" x14ac:dyDescent="0.25">
      <c r="A7" s="14"/>
      <c r="B7" s="38"/>
      <c r="C7" s="51">
        <v>2</v>
      </c>
      <c r="D7" s="51" t="str">
        <f>'IC Risk Assessment'!Y7</f>
        <v>Staff non-compliant with standard precautions</v>
      </c>
      <c r="E7" s="39"/>
      <c r="F7" s="31"/>
    </row>
    <row r="8" spans="1:6" s="50" customFormat="1" ht="25.35" customHeight="1" x14ac:dyDescent="0.25">
      <c r="A8" s="14"/>
      <c r="B8" s="38"/>
      <c r="C8" s="51">
        <v>3</v>
      </c>
      <c r="D8" s="51" t="str">
        <f>'IC Risk Assessment'!Y8</f>
        <v>Staff non-compliant with isolation precautions</v>
      </c>
      <c r="E8" s="39"/>
      <c r="F8" s="31"/>
    </row>
    <row r="9" spans="1:6" s="50" customFormat="1" ht="25.35" customHeight="1" x14ac:dyDescent="0.25">
      <c r="A9" s="14"/>
      <c r="B9" s="38"/>
      <c r="C9" s="51">
        <v>4</v>
      </c>
      <c r="D9" s="51" t="str">
        <f>'IC Risk Assessment'!Y9</f>
        <v>Improper cleaning and disinfection of shared medical equipment</v>
      </c>
      <c r="E9" s="39"/>
      <c r="F9" s="31"/>
    </row>
    <row r="10" spans="1:6" s="50" customFormat="1" ht="25.35" customHeight="1" x14ac:dyDescent="0.25">
      <c r="A10" s="14"/>
      <c r="B10" s="38"/>
      <c r="C10" s="51">
        <v>5</v>
      </c>
      <c r="D10" s="51" t="str">
        <f>'IC Risk Assessment'!Y10</f>
        <v>Improper cleaning and disinfection of glucometers</v>
      </c>
      <c r="E10" s="39"/>
      <c r="F10" s="31"/>
    </row>
    <row r="11" spans="1:6" s="50" customFormat="1" ht="25.35" customHeight="1" x14ac:dyDescent="0.25">
      <c r="A11" s="14"/>
      <c r="B11" s="38"/>
      <c r="C11" s="51">
        <v>6</v>
      </c>
      <c r="D11" s="51" t="str">
        <f>'IC Risk Assessment'!Y11</f>
        <v>Ineffective cleaning and disinfection of resident rooms</v>
      </c>
      <c r="E11" s="39"/>
      <c r="F11" s="31"/>
    </row>
    <row r="12" spans="1:6" s="50" customFormat="1" ht="25.35" customHeight="1" x14ac:dyDescent="0.25">
      <c r="A12" s="14"/>
      <c r="B12" s="38"/>
      <c r="C12" s="51">
        <v>7</v>
      </c>
      <c r="D12" s="51" t="str">
        <f>'IC Risk Assessment'!Y12</f>
        <v>Resident viral respiratory infections</v>
      </c>
      <c r="E12" s="39"/>
      <c r="F12" s="31"/>
    </row>
    <row r="13" spans="1:6" s="50" customFormat="1" ht="25.35" customHeight="1" x14ac:dyDescent="0.25">
      <c r="A13" s="52"/>
      <c r="B13" s="53"/>
      <c r="C13" s="51">
        <v>8</v>
      </c>
      <c r="D13" s="51" t="str">
        <f>'IC Risk Assessment'!Y13</f>
        <v>Infections due to MDRO</v>
      </c>
      <c r="E13" s="54"/>
      <c r="F13" s="55"/>
    </row>
    <row r="14" spans="1:6" s="50" customFormat="1" ht="25.35" customHeight="1" x14ac:dyDescent="0.25">
      <c r="A14" s="45"/>
      <c r="B14" s="46"/>
      <c r="C14" s="51">
        <v>9</v>
      </c>
      <c r="D14" s="51" t="str">
        <f>'IC Risk Assessment'!Y14</f>
        <v>SST infections</v>
      </c>
      <c r="E14" s="48"/>
      <c r="F14" s="49"/>
    </row>
    <row r="15" spans="1:6" s="50" customFormat="1" ht="25.35" customHeight="1" x14ac:dyDescent="0.25">
      <c r="A15" s="45"/>
      <c r="B15" s="46"/>
      <c r="C15" s="51">
        <v>10</v>
      </c>
      <c r="D15" s="51" t="str">
        <f>'IC Risk Assessment'!Y15</f>
        <v>Staff turnover/new/agency staff not compliant with facility policy/procedures</v>
      </c>
      <c r="E15" s="48"/>
      <c r="F15" s="49"/>
    </row>
    <row r="16" spans="1:6" s="50" customFormat="1" ht="25.35" customHeight="1" x14ac:dyDescent="0.25">
      <c r="A16" s="45"/>
      <c r="B16" s="46"/>
      <c r="C16" s="51">
        <v>11</v>
      </c>
      <c r="D16" s="51" t="str">
        <f>'IC Risk Assessment'!Y16</f>
        <v>Lack of data to track Antibiotic stewardship program outcome and process measures</v>
      </c>
      <c r="E16" s="48"/>
      <c r="F16" s="49"/>
    </row>
    <row r="17" spans="1:6" s="50" customFormat="1" ht="25.35" customHeight="1" x14ac:dyDescent="0.25">
      <c r="A17" s="45"/>
      <c r="B17" s="46"/>
      <c r="C17" s="51">
        <v>12</v>
      </c>
      <c r="D17" s="51" t="str">
        <f>'IC Risk Assessment'!Y17</f>
        <v>Ineffective infection surveillance practices</v>
      </c>
      <c r="E17" s="48"/>
      <c r="F17" s="49"/>
    </row>
    <row r="18" spans="1:6" s="50" customFormat="1" ht="25.35" customHeight="1" x14ac:dyDescent="0.25">
      <c r="A18" s="45"/>
      <c r="B18" s="46"/>
      <c r="C18" s="51">
        <v>13</v>
      </c>
      <c r="D18" s="51" t="str">
        <f>'IC Risk Assessment'!Y18</f>
        <v>Lack of  process measure surveillance data to validate compliance with IPC procedures</v>
      </c>
      <c r="E18" s="48"/>
      <c r="F18" s="49"/>
    </row>
    <row r="19" spans="1:6" s="50" customFormat="1" ht="25.35" customHeight="1" x14ac:dyDescent="0.25">
      <c r="A19" s="45"/>
      <c r="B19" s="46"/>
      <c r="C19" s="51">
        <v>14</v>
      </c>
      <c r="D19" s="51" t="str">
        <f>'IC Risk Assessment'!Y19</f>
        <v>Low  COVID  and flu vaccination rates for staff</v>
      </c>
      <c r="E19" s="48"/>
      <c r="F19" s="49"/>
    </row>
    <row r="20" spans="1:6" s="50" customFormat="1" ht="25.35" customHeight="1" x14ac:dyDescent="0.25">
      <c r="A20" s="45"/>
      <c r="B20" s="46"/>
      <c r="C20" s="51">
        <v>15</v>
      </c>
      <c r="D20" s="51" t="str">
        <f>'IC Risk Assessment'!Y20</f>
        <v>Low flu and pneumonia vaccination rates for residents</v>
      </c>
      <c r="E20" s="48"/>
      <c r="F20" s="49"/>
    </row>
    <row r="21" spans="1:6" s="50" customFormat="1" ht="25.35" customHeight="1" thickBot="1" x14ac:dyDescent="0.3">
      <c r="A21" s="45"/>
      <c r="B21" s="46"/>
      <c r="C21" s="56">
        <v>16</v>
      </c>
      <c r="D21" s="51" t="str">
        <f>'IC Risk Assessment'!Y21</f>
        <v>Low COVID vaccinations for residents</v>
      </c>
      <c r="E21" s="48"/>
      <c r="F21" s="49"/>
    </row>
    <row r="22" spans="1:6" x14ac:dyDescent="0.25">
      <c r="A22" s="8"/>
      <c r="B22" s="36"/>
      <c r="C22" s="30"/>
      <c r="D22" s="30"/>
      <c r="E22" s="37"/>
      <c r="F22" s="13"/>
    </row>
    <row r="23" spans="1:6" x14ac:dyDescent="0.25">
      <c r="A23" s="8"/>
      <c r="B23" s="36"/>
      <c r="C23" s="30"/>
      <c r="D23" s="30"/>
      <c r="E23" s="37"/>
      <c r="F23" s="13"/>
    </row>
    <row r="24" spans="1:6" x14ac:dyDescent="0.25">
      <c r="A24" s="8"/>
      <c r="B24" s="40"/>
      <c r="C24" s="41"/>
      <c r="D24" s="41"/>
      <c r="E24" s="42"/>
      <c r="F24" s="13"/>
    </row>
    <row r="25" spans="1:6" ht="5.0999999999999996" customHeight="1" thickBot="1" x14ac:dyDescent="0.3">
      <c r="A25" s="26"/>
      <c r="B25" s="27"/>
      <c r="C25" s="27"/>
      <c r="D25" s="27"/>
      <c r="E25" s="27"/>
      <c r="F25" s="28"/>
    </row>
  </sheetData>
  <mergeCells count="1">
    <mergeCell ref="C3:D3"/>
  </mergeCells>
  <printOptions horizontalCentered="1" verticalCentered="1"/>
  <pageMargins left="0.25" right="0.25" top="0.25" bottom="0.2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20F600705FEB4196260064A50BB97D" ma:contentTypeVersion="17" ma:contentTypeDescription="Create a new document." ma:contentTypeScope="" ma:versionID="966b96ffad0a2c43d5bbc14a65c65a38">
  <xsd:schema xmlns:xsd="http://www.w3.org/2001/XMLSchema" xmlns:xs="http://www.w3.org/2001/XMLSchema" xmlns:p="http://schemas.microsoft.com/office/2006/metadata/properties" xmlns:ns3="266aa9c9-5443-44df-9e8c-5ef32d27e2f8" xmlns:ns4="e04bd69f-f16d-4c1a-b66d-0133787c2ca9" targetNamespace="http://schemas.microsoft.com/office/2006/metadata/properties" ma:root="true" ma:fieldsID="1b57c8db6747dc911d1d09d218edfe5d" ns3:_="" ns4:_="">
    <xsd:import namespace="266aa9c9-5443-44df-9e8c-5ef32d27e2f8"/>
    <xsd:import namespace="e04bd69f-f16d-4c1a-b66d-0133787c2c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6aa9c9-5443-44df-9e8c-5ef32d27e2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4bd69f-f16d-4c1a-b66d-0133787c2ca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66aa9c9-5443-44df-9e8c-5ef32d27e2f8" xsi:nil="true"/>
  </documentManagement>
</p:properties>
</file>

<file path=customXml/item4.xml>��< ? x m l   v e r s i o n = " 1 . 0 "   e n c o d i n g = " u t f - 1 6 " ? > < D a t a M a s h u p   s q m i d = " 3 1 2 0 b f 4 a - 0 b d b - 4 b d 0 - a d 1 0 - c f 6 f b e f c c 1 a 3 "   x m l n s = " h t t p : / / s c h e m a s . m i c r o s o f t . c o m / D a t a M a s h u p " > A A A A A H k F A A B Q S w M E F A A C A A g A d V E + W k x 1 k J K l A A A A 9 g A A A B I A H A B D b 2 5 m a W c v U G F j a 2 F n Z S 5 4 b W w g o h g A K K A U A A A A A A A A A A A A A A A A A A A A A A A A A A A A h Y 9 L D o I w G I S v Q r q n D 0 h 8 k J + y c C u J C d G 4 b W q F R i i G F s v d X H g k r y B G U X c u 5 5 t v M X O / 3 i A b m j q 4 q M 7 q 1 q S I Y Y o C Z W R 7 0 K Z M U e + O 4 Q J l H D Z C n k S p g l E 2 N h n s I U W V c + e E E O 8 9 9 j F u u 5 J E l D K y z 9 e F r F Q j 0 E f W / + V Q G + u E k Q p x 2 L 3 G 8 A i z e I n Z f I Y p k A l C r s 1 X i M a 9 z / Y H w q q v X d 8 p r k y 4 L Y B M E c j 7 A 3 8 A U E s D B B Q A A g A I A H V R P 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1 U T 5 a T x C a u X I C A A B W D g A A E w A c A E Z v c m 1 1 b G F z L 1 N l Y 3 R p b 2 4 x L m 0 g o h g A K K A U A A A A A A A A A A A A A A A A A A A A A A A A A A A A 7 V f B j t o w F L w j 8 Q + W u b B S h J r u d l t p t Y c q r Q q q 6 K 4 A t Q f E w S R v I S K x V 4 6 p F i H + v S 9 x E k x s W i Q q T n A B j Z 2 Z 5 + f x x G Q Q q l h w M t b f / k O 7 1 W 5 l S y Y h I s + S I R h C R h 5 J A q r d I v g Z i 7 U M A Z G v b y E k v W A t J X D 1 S 8 j V X I h V 9 2 Y 7 / c F S e K Q T N k / g A 5 3 t p o H g C q f M P E 3 Q o c G S 8 Q X y T z a v Q J G p m N q b S M a z F y H T Q C T r l O e D W V e r e d s t H S h I q U c U w k T B m 9 p 5 Z E u f R e B X I O O b E g v f O 7 B b G w v u m p i W v m / C w 7 6 l M u x b I s O + p T H s H 5 H w L c K A v b o w S w U x S w a x Y z r W W r D N M b e U C t T S K l B L r U A t v V G c r c g 4 F B J w Z M D V / V 0 v 3 8 L d 7 s a 5 7 / 4 / N r 7 h k t w B J y h 8 j i J 8 I l h n S q R 7 A U Q 1 d b d Z g 0 e w d w o W Q m 7 w N 7 B w S W j t e n r T b s X c S W 2 e k g 4 + E Q s Z q w 3 5 J u O I O g 9 L 5 6 D 6 i n M E q f i N F E 9 q C Z L o G r N 9 3 W N I 8 F S W c H 0 U q p N g V k 5 H j K + o 0 Y g R C B l B X p 7 F W g 5 V t M e q Q K G C F M k t w Q M h j s f d K Z M P m C r N i o o 9 L S W q F l L c T b P r T X q z 8 Q P + o k P r j H z 6 e J m A M t x q R J S N 3 r r Q I q Y a 6 F + D q j F X R 5 U F O r R 0 X D m l j g Z W c 7 a O L B t 1 y J W x 5 d Y 7 H l y N + X V 0 u X C H a h 1 f D f y / x 4 s z X f a m P T F e f r I w j D k 7 1 + e f r k a / G v 2 S R j d 9 e 6 L V 9 Q v o D I / 7 7 6 4 u v 7 r 8 k i 4 v L H v y R d G o y W l z X U A g 0 n n M o b s t y L 3 9 3 z D P u P J 4 B y 8 G T 5 + d e m 1 a 3 T f X l N + 0 6 n V p x f r i 6 B 2 2 6 y m / q P W + Q B Y C j 2 K + 2 H n T f N r 3 m E f I W P 3 s 4 T T U T 2 b G 6 k v d h z 9 Q S w E C L Q A U A A I A C A B 1 U T 5 a T H W Q k q U A A A D 2 A A A A E g A A A A A A A A A A A A A A A A A A A A A A Q 2 9 u Z m l n L 1 B h Y 2 t h Z 2 U u e G 1 s U E s B A i 0 A F A A C A A g A d V E + W g / K 6 a u k A A A A 6 Q A A A B M A A A A A A A A A A A A A A A A A 8 Q A A A F t D b 2 5 0 Z W 5 0 X 1 R 5 c G V z X S 5 4 b W x Q S w E C L Q A U A A I A C A B 1 U T 5 a T x C a u X I C A A B W D g A A E w A A A A A A A A A A A A A A A A D i A Q A A R m 9 y b X V s Y X M v U 2 V j d G l v b j E u b V B L B Q Y A A A A A A w A D A M I A A A C h 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5 J A A A A A A A A B c 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Q c m l v c m l 0 e S U y M E d y a W Q 8 L 0 l 0 Z W 1 Q Y X R o P j w v S X R l b U x v Y 2 F 0 a W 9 u P j x T d G F i b G V F b n R y a W V z P j x F b n R y e S B U e X B l P S J R d W V y e U l E I i B W Y W x 1 Z T 0 i c 2 Q y M z h l N j F l L W Z j Y j Q t N D h i O S 1 i Y j E 3 L T F j Z j Q z N T h l Z m R h N C I g L z 4 8 R W 5 0 c n k g V H l w Z T 0 i R m l s b E V u Y W J s Z W Q i I F Z h b H V l P S J s M S I g L z 4 8 R W 5 0 c n k g V H l w Z T 0 i R m l s b E 9 i a m V j d F R 5 c G U i I F Z h b H V l P S J z V G F i b G U 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S Z W N v d m V y e V R h c m d l d F N o Z W V 0 I i B W Y W x 1 Z T 0 i c 1 N o Z W V 0 N i I g L z 4 8 R W 5 0 c n k g V H l w Z T 0 i U m V j b 3 Z l c n l U Y X J n Z X R D b 2 x 1 b W 4 i I F Z h b H V l P S J s M y I g L z 4 8 R W 5 0 c n k g V H l w Z T 0 i U m V j b 3 Z l c n l U Y X J n Z X R S b 3 c i I F Z h b H V l P S J s N i I g L z 4 8 R W 5 0 c n k g V H l w Z T 0 i R m l s b F R h c m d l d C I g V m F s d W U 9 I n N Q c m l v c m l 0 e V 9 H c m l k I i A v P j x F b n R y e S B U e X B l P S J G a W x s Z W R D b 2 1 w b G V 0 Z V J l c 3 V s d F R v V 2 9 y a 3 N o Z W V 0 I i B W Y W x 1 Z T 0 i b D E i I C 8 + P E V u d H J 5 I F R 5 c G U 9 I k Z p b G x F c n J v c k N v d W 5 0 I i B W Y W x 1 Z T 0 i b D A i I C 8 + P E V u d H J 5 I F R 5 c G U 9 I k Z p b G x M Y X N 0 V X B k Y X R l Z C I g V m F s d W U 9 I m Q y M D I 1 L T A x L T M w V D E 1 O j E x O j Q y L j E 0 N z c 2 M D F a I i A v P j x F b n R y e S B U e X B l P S J G a W x s Q 2 9 s d W 1 u V H l w Z X M i I F Z h b H V l P S J z Q X d Z Q S I g L z 4 8 R W 5 0 c n k g V H l w Z T 0 i R m l s b E V y c m 9 y Q 2 9 k Z S I g V m F s d W U 9 I n N V b m t u b 3 d u I i A v P j x F b n R y e S B U e X B l P S J G a W x s Q 2 9 s d W 1 u T m F t Z X M i I F Z h b H V l P S J z W y Z x d W 9 0 O 1 B y a W 9 y a X R 5 J n F 1 b 3 Q 7 L C Z x d W 9 0 O 0 l 0 Z W 0 m c X V v d D s s J n F 1 b 3 Q 7 Q 2 F 0 Z W d v c n k m c X V v d D t d I i A v P j x F b n R y e S B U e X B l P S J G a W x s Q 2 9 1 b n Q i I F Z h b H V l P S J s N j c 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U H J p b 3 J p d H k g R 3 J p Z C 9 B d X R v U m V t b 3 Z l Z E N v b H V t b n M x L n t Q c m l v c m l 0 e S w w f S Z x d W 9 0 O y w m c X V v d D t T Z W N 0 a W 9 u M S 9 Q c m l v c m l 0 e S B H c m l k L 0 F 1 d G 9 S Z W 1 v d m V k Q 2 9 s d W 1 u c z E u e 0 l 0 Z W 0 s M X 0 m c X V v d D s s J n F 1 b 3 Q 7 U 2 V j d G l v b j E v U H J p b 3 J p d H k g R 3 J p Z C 9 B d X R v U m V t b 3 Z l Z E N v b H V t b n M x L n t D Y X R l Z 2 9 y e S w y f S Z x d W 9 0 O 1 0 s J n F 1 b 3 Q 7 Q 2 9 s d W 1 u Q 2 9 1 b n Q m c X V v d D s 6 M y w m c X V v d D t L Z X l D b 2 x 1 b W 5 O Y W 1 l c y Z x d W 9 0 O z p b X S w m c X V v d D t D b 2 x 1 b W 5 J Z G V u d G l 0 a W V z J n F 1 b 3 Q 7 O l s m c X V v d D t T Z W N 0 a W 9 u M S 9 Q c m l v c m l 0 e S B H c m l k L 0 F 1 d G 9 S Z W 1 v d m V k Q 2 9 s d W 1 u c z E u e 1 B y a W 9 y a X R 5 L D B 9 J n F 1 b 3 Q 7 L C Z x d W 9 0 O 1 N l Y 3 R p b 2 4 x L 1 B y a W 9 y a X R 5 I E d y a W Q v Q X V 0 b 1 J l b W 9 2 Z W R D b 2 x 1 b W 5 z M S 5 7 S X R l b S w x f S Z x d W 9 0 O y w m c X V v d D t T Z W N 0 a W 9 u M S 9 Q c m l v c m l 0 e S B H c m l k L 0 F 1 d G 9 S Z W 1 v d m V k Q 2 9 s d W 1 u c z E u e 0 N h d G V n b 3 J 5 L D J 9 J n F 1 b 3 Q 7 X S w m c X V v d D t S Z W x h d G l v b n N o a X B J b m Z v J n F 1 b 3 Q 7 O l t d f S I g L z 4 8 L 1 N 0 Y W J s Z U V u d H J p Z X M + P C 9 J d G V t P j x J d G V t P j x J d G V t T G 9 j Y X R p b 2 4 + P E l 0 Z W 1 U e X B l P k Z v c m 1 1 b G E 8 L 0 l 0 Z W 1 U e X B l P j x J d G V t U G F 0 a D 5 T Z W N 0 a W 9 u M S 9 Q c m l v c m l 0 e S U y M E d y a W Q v U 2 9 1 c m N l P C 9 J d G V t U G F 0 a D 4 8 L 0 l 0 Z W 1 M b 2 N h d G l v b j 4 8 U 3 R h Y m x l R W 5 0 c m l l c y A v P j w v S X R l b T 4 8 S X R l b T 4 8 S X R l b U x v Y 2 F 0 a W 9 u P j x J d G V t V H l w Z T 5 G b 3 J t d W x h P C 9 J d G V t V H l w Z T 4 8 S X R l b V B h d G g + U 2 V j d G l v b j E v U H J p b 3 J p d H k l M j B H c m l k L 1 J l b W 9 2 Z W Q l M j B P d G h l c i U y M E N v b H V t b n M 8 L 0 l 0 Z W 1 Q Y X R o P j w v S X R l b U x v Y 2 F 0 a W 9 u P j x T d G F i b G V F b n R y a W V z I C 8 + P C 9 J d G V t P j x J d G V t P j x J d G V t T G 9 j Y X R p b 2 4 + P E l 0 Z W 1 U e X B l P k Z v c m 1 1 b G E 8 L 0 l 0 Z W 1 U e X B l P j x J d G V t U G F 0 a D 5 T Z W N 0 a W 9 u M S 9 Q c m l v c m l 0 e S U y M E d y a W Q v U m V u Y W 1 l Z C U y M E N v b H V t b n M 8 L 0 l 0 Z W 1 Q Y X R o P j w v S X R l b U x v Y 2 F 0 a W 9 u P j x T d G F i b G V F b n R y a W V z I C 8 + P C 9 J d G V t P j x J d G V t P j x J d G V t T G 9 j Y X R p b 2 4 + P E l 0 Z W 1 U e X B l P k Z v c m 1 1 b G E 8 L 0 l 0 Z W 1 U e X B l P j x J d G V t U G F 0 a D 5 T Z W N 0 a W 9 u M S 9 Q c m F j d G l j Z X M 8 L 0 l 0 Z W 1 Q Y X R o P j w v S X R l b U x v Y 2 F 0 a W 9 u P j x T d G F i b G V F b n R y a W V z P j x F b n R y e S B U e X B l P S J J c 1 B y a X Z h d G U i I F Z h b H V l P S J s M C I g L z 4 8 R W 5 0 c n k g V H l w Z T 0 i U X V l c n l J R C I g V m F s d W U 9 I n M 3 Y z Y 4 O G M 5 O C 1 h Z G R i L T Q 3 N m I t O T I 3 Z i 0 y N 2 M 2 Z G Z i O G V l N T 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T G F z d F V w Z G F 0 Z W Q i I F Z h b H V l P S J k M j A y N S 0 w M S 0 z M F Q x N T o x M T o 0 M S 4 x N j g y N D k y W i I g L z 4 8 R W 5 0 c n k g V H l w Z T 0 i R m l s b F N 0 Y X R 1 c y I g V m F s d W U 9 I n N D b 2 1 w b G V 0 Z S I g L z 4 8 L 1 N 0 Y W J s Z U V u d H J p Z X M + P C 9 J d G V t P j x J d G V t P j x J d G V t T G 9 j Y X R p b 2 4 + P E l 0 Z W 1 U e X B l P k Z v c m 1 1 b G E 8 L 0 l 0 Z W 1 U e X B l P j x J d G V t U G F 0 a D 5 T Z W N 0 a W 9 u M S 9 Q c m F j d G l j Z X M v U 2 9 1 c m N l P C 9 J d G V t U G F 0 a D 4 8 L 0 l 0 Z W 1 M b 2 N h d G l v b j 4 8 U 3 R h Y m x l R W 5 0 c m l l c y A v P j w v S X R l b T 4 8 S X R l b T 4 8 S X R l b U x v Y 2 F 0 a W 9 u P j x J d G V t V H l w Z T 5 G b 3 J t d W x h P C 9 J d G V t V H l w Z T 4 8 S X R l b V B h d G g + U 2 V j d G l v b j E v U H J h Y 3 R p Y 2 V z L 0 N o Y W 5 n Z W Q l M j B U e X B l P C 9 J d G V t U G F 0 a D 4 8 L 0 l 0 Z W 1 M b 2 N h d G l v b j 4 8 U 3 R h Y m x l R W 5 0 c m l l c y A v P j w v S X R l b T 4 8 S X R l b T 4 8 S X R l b U x v Y 2 F 0 a W 9 u P j x J d G V t V H l w Z T 5 G b 3 J t d W x h P C 9 J d G V t V H l w Z T 4 8 S X R l b V B h d G g + U 2 V j d G l v b j E v U H J h Y 3 R p Y 2 V z L 0 N o Y W 5 n Z W Q l M j B U e X B l M T w v S X R l b V B h d G g + P C 9 J d G V t T G 9 j Y X R p b 2 4 + P F N 0 Y W J s Z U V u d H J p Z X M g L z 4 8 L 0 l 0 Z W 0 + P E l 0 Z W 0 + P E l 0 Z W 1 M b 2 N h d G l v b j 4 8 S X R l b V R 5 c G U + R m 9 y b X V s Y T w v S X R l b V R 5 c G U + P E l 0 Z W 1 Q Y X R o P l N l Y 3 R p b 2 4 x L 0 l u Z m V j d G l v b n M 8 L 0 l 0 Z W 1 Q Y X R o P j w v S X R l b U x v Y 2 F 0 a W 9 u P j x T d G F i b G V F b n R y a W V z P j x F b n R y e S B U e X B l P S J J c 1 B y a X Z h d G U i I F Z h b H V l P S J s M C I g L z 4 8 R W 5 0 c n k g V H l w Z T 0 i U X V l c n l J R C I g V m F s d W U 9 I n M 3 N G R j Y 2 N k Z S 0 4 N 2 E 2 L T R h M D c t Y m F k Y S 1 j O T l m M G Q 3 Y m N h Z W 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T G F z d F V w Z G F 0 Z W Q i I F Z h b H V l P S J k M j A y N S 0 w M S 0 z M F Q x N T o x M T o 0 M S 4 x N j I y O T E 4 W i I g L z 4 8 R W 5 0 c n k g V H l w Z T 0 i R m l s b F N 0 Y X R 1 c y I g V m F s d W U 9 I n N D b 2 1 w b G V 0 Z S I g L z 4 8 L 1 N 0 Y W J s Z U V u d H J p Z X M + P C 9 J d G V t P j x J d G V t P j x J d G V t T G 9 j Y X R p b 2 4 + P E l 0 Z W 1 U e X B l P k Z v c m 1 1 b G E 8 L 0 l 0 Z W 1 U e X B l P j x J d G V t U G F 0 a D 5 T Z W N 0 a W 9 u M S 9 J b m Z l Y 3 R p b 2 5 z L 1 N v d X J j Z T w v S X R l b V B h d G g + P C 9 J d G V t T G 9 j Y X R p b 2 4 + P F N 0 Y W J s Z U V u d H J p Z X M g L z 4 8 L 0 l 0 Z W 0 + P E l 0 Z W 0 + P E l 0 Z W 1 M b 2 N h d G l v b j 4 8 S X R l b V R 5 c G U + R m 9 y b X V s Y T w v S X R l b V R 5 c G U + P E l 0 Z W 1 Q Y X R o P l N l Y 3 R p b 2 4 x L 0 l u Z m V j d G l v b n M v Q 2 h h b m d l Z C U y M F R 5 c G U 8 L 0 l 0 Z W 1 Q Y X R o P j w v S X R l b U x v Y 2 F 0 a W 9 u P j x T d G F i b G V F b n R y a W V z I C 8 + P C 9 J d G V t P j x J d G V t P j x J d G V t T G 9 j Y X R p b 2 4 + P E l 0 Z W 1 U e X B l P k Z v c m 1 1 b G E 8 L 0 l 0 Z W 1 U e X B l P j x J d G V t U G F 0 a D 5 T Z W N 0 a W 9 u M S 9 W Y W N j a W 5 h d G l v b n M 8 L 0 l 0 Z W 1 Q Y X R o P j w v S X R l b U x v Y 2 F 0 a W 9 u P j x T d G F i b G V F b n R y a W V z P j x F b n R y e S B U e X B l P S J J c 1 B y a X Z h d G U i I F Z h b H V l P S J s M C I g L z 4 8 R W 5 0 c n k g V H l w Z T 0 i U X V l c n l J R C I g V m F s d W U 9 I n N j N T k 4 Z W Y 2 M S 0 2 M W M x L T Q 1 M j Q t O D I 0 Z S 0 0 O D Y 4 Z T d j M W J i O D E 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T G F z d F V w Z G F 0 Z W Q i I F Z h b H V l P S J k M j A y N S 0 w M S 0 z M F Q x N T o x M T o 0 M S 4 x N z I y O D k 4 W i I g L z 4 8 R W 5 0 c n k g V H l w Z T 0 i R m l s b F N 0 Y X R 1 c y I g V m F s d W U 9 I n N D b 2 1 w b G V 0 Z S I g L z 4 8 L 1 N 0 Y W J s Z U V u d H J p Z X M + P C 9 J d G V t P j x J d G V t P j x J d G V t T G 9 j Y X R p b 2 4 + P E l 0 Z W 1 U e X B l P k Z v c m 1 1 b G E 8 L 0 l 0 Z W 1 U e X B l P j x J d G V t U G F 0 a D 5 T Z W N 0 a W 9 u M S 9 W Y W N j a W 5 h d G l v b n M v U 2 9 1 c m N l P C 9 J d G V t U G F 0 a D 4 8 L 0 l 0 Z W 1 M b 2 N h d G l v b j 4 8 U 3 R h Y m x l R W 5 0 c m l l c y A v P j w v S X R l b T 4 8 S X R l b T 4 8 S X R l b U x v Y 2 F 0 a W 9 u P j x J d G V t V H l w Z T 5 G b 3 J t d W x h P C 9 J d G V t V H l w Z T 4 8 S X R l b V B h d G g + U 2 V j d G l v b j E v V m F j Y 2 l u Y X R p b 2 5 z L 0 N o Y W 5 n Z W Q l M j B U e X B l P C 9 J d G V t U G F 0 a D 4 8 L 0 l 0 Z W 1 M b 2 N h d G l v b j 4 8 U 3 R h Y m x l R W 5 0 c m l l c y A v P j w v S X R l b T 4 8 S X R l b T 4 8 S X R l b U x v Y 2 F 0 a W 9 u P j x J d G V t V H l w Z T 5 G b 3 J t d W x h P C 9 J d G V t V H l w Z T 4 8 S X R l b V B h d G g + U 2 V j d G l v b j E v T 3 R o Z X I 8 L 0 l 0 Z W 1 Q Y X R o P j w v S X R l b U x v Y 2 F 0 a W 9 u P j x T d G F i b G V F b n R y a W V z P j x F b n R y e S B U e X B l P S J J c 1 B y a X Z h d G U i I F Z h b H V l P S J s M C I g L z 4 8 R W 5 0 c n k g V H l w Z T 0 i U X V l c n l J R C I g V m F s d W U 9 I n N h M m U x Y j V j O C 0 1 N T k y L T Q 3 M j c t O D h i M S 0 y Z D E 2 O G Q w N j U 3 N G 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T G F z d F V w Z G F 0 Z W Q i I F Z h b H V l P S J k M j A y N S 0 w M S 0 z M F Q x N T o x M T o 0 M S 4 x N j U y N D k w W i I g L z 4 8 R W 5 0 c n k g V H l w Z T 0 i R m l s b F N 0 Y X R 1 c y I g V m F s d W U 9 I n N D b 2 1 w b G V 0 Z S I g L z 4 8 L 1 N 0 Y W J s Z U V u d H J p Z X M + P C 9 J d G V t P j x J d G V t P j x J d G V t T G 9 j Y X R p b 2 4 + P E l 0 Z W 1 U e X B l P k Z v c m 1 1 b G E 8 L 0 l 0 Z W 1 U e X B l P j x J d G V t U G F 0 a D 5 T Z W N 0 a W 9 u M S 9 P d G h l c i 9 T b 3 V y Y 2 U 8 L 0 l 0 Z W 1 Q Y X R o P j w v S X R l b U x v Y 2 F 0 a W 9 u P j x T d G F i b G V F b n R y a W V z I C 8 + P C 9 J d G V t P j x J d G V t P j x J d G V t T G 9 j Y X R p b 2 4 + P E l 0 Z W 1 U e X B l P k Z v c m 1 1 b G E 8 L 0 l 0 Z W 1 U e X B l P j x J d G V t U G F 0 a D 5 T Z W N 0 a W 9 u M S 9 P d G h l c i 9 D a G F u Z 2 V k J T I w V H l w Z T w v S X R l b V B h d G g + P C 9 J d G V t T G 9 j Y X R p b 2 4 + P F N 0 Y W J s Z U V u d H J p Z X M g L z 4 8 L 0 l 0 Z W 0 + P E l 0 Z W 0 + P E l 0 Z W 1 M b 2 N h d G l v b j 4 8 S X R l b V R 5 c G U + R m 9 y b X V s Y T w v S X R l b V R 5 c G U + P E l 0 Z W 1 Q Y X R o P l N l Y 3 R p b 2 4 x L 1 B y Y W N 0 a W N l c y 9 B Z G R l Z C U y M E N 1 c 3 R v b T w v S X R l b V B h d G g + P C 9 J d G V t T G 9 j Y X R p b 2 4 + P F N 0 Y W J s Z U V u d H J p Z X M g L z 4 8 L 0 l 0 Z W 0 + P E l 0 Z W 0 + P E l 0 Z W 1 M b 2 N h d G l v b j 4 8 S X R l b V R 5 c G U + R m 9 y b X V s Y T w v S X R l b V R 5 c G U + P E l 0 Z W 1 Q Y X R o P l N l Y 3 R p b 2 4 x L 0 l u Z m V j d G l v b n M v Q W R k Z W Q l M j B D d X N 0 b 2 0 8 L 0 l 0 Z W 1 Q Y X R o P j w v S X R l b U x v Y 2 F 0 a W 9 u P j x T d G F i b G V F b n R y a W V z I C 8 + P C 9 J d G V t P j x J d G V t P j x J d G V t T G 9 j Y X R p b 2 4 + P E l 0 Z W 1 U e X B l P k Z v c m 1 1 b G E 8 L 0 l 0 Z W 1 U e X B l P j x J d G V t U G F 0 a D 5 T Z W N 0 a W 9 u M S 9 W Y W N j a W 5 h d G l v b n M v Q W R k Z W Q l M j B D d X N 0 b 2 0 8 L 0 l 0 Z W 1 Q Y X R o P j w v S X R l b U x v Y 2 F 0 a W 9 u P j x T d G F i b G V F b n R y a W V z I C 8 + P C 9 J d G V t P j x J d G V t P j x J d G V t T G 9 j Y X R p b 2 4 + P E l 0 Z W 1 U e X B l P k Z v c m 1 1 b G E 8 L 0 l 0 Z W 1 U e X B l P j x J d G V t U G F 0 a D 5 T Z W N 0 a W 9 u M S 9 P d G h l c i 9 B Z G R l Z C U y M E N 1 c 3 R v b T w v S X R l b V B h d G g + P C 9 J d G V t T G 9 j Y X R p b 2 4 + P F N 0 Y W J s Z U V u d H J p Z X M g L z 4 8 L 0 l 0 Z W 0 + P E l 0 Z W 0 + P E l 0 Z W 1 M b 2 N h d G l v b j 4 8 S X R l b V R 5 c G U + R m 9 y b X V s Y T w v S X R l b V R 5 c G U + P E l 0 Z W 1 Q Y X R o P l N l Y 3 R p b 2 4 x L 1 J p c 2 s l M j B T Y 2 9 y Z T w v S X R l b V B h d G g + P C 9 J d G V t T G 9 j Y X R p b 2 4 + P F N 0 Y W J s Z U V u d H J p Z X M + P E V u d H J 5 I F R 5 c G U 9 I k l z U H J p d m F 0 Z S I g V m F s d W U 9 I m w w I i A v P j x F b n R y e S B U e X B l P S J R d W V y e U l E I i B W Y W x 1 Z T 0 i c z k x Z m Z j M D k 2 L T U 3 Z D A t N G R m Z i 0 4 N D R k L W I 1 M z U 1 M D M 0 M 2 U w Z 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1 L T A x L T M w V D E 1 O j E x O j Q x L j E 3 M D I 0 O D F a I i A v P j x F b n R y e S B U e X B l P S J G a W x s U 3 R h d H V z I i B W Y W x 1 Z T 0 i c 0 N v b X B s Z X R l I i A v P j w v U 3 R h Y m x l R W 5 0 c m l l c z 4 8 L 0 l 0 Z W 0 + P E l 0 Z W 0 + P E l 0 Z W 1 M b 2 N h d G l v b j 4 8 S X R l b V R 5 c G U + R m 9 y b X V s Y T w v S X R l b V R 5 c G U + P E l 0 Z W 1 Q Y X R o P l N l Y 3 R p b 2 4 x L 1 J p c 2 s l M j B T Y 2 9 y Z S 9 T b 3 V y Y 2 U 8 L 0 l 0 Z W 1 Q Y X R o P j w v S X R l b U x v Y 2 F 0 a W 9 u P j x T d G F i b G V F b n R y a W V z I C 8 + P C 9 J d G V t P j x J d G V t P j x J d G V t T G 9 j Y X R p b 2 4 + P E l 0 Z W 1 U e X B l P k Z v c m 1 1 b G E 8 L 0 l 0 Z W 1 U e X B l P j x J d G V t U G F 0 a D 5 T Z W N 0 a W 9 u M S 9 S a X N r J T I w U 2 N v c m U v Q 3 V z d G 9 t M T w v S X R l b V B h d G g + P C 9 J d G V t T G 9 j Y X R p b 2 4 + P F N 0 Y W J s Z U V u d H J p Z X M g L z 4 8 L 0 l 0 Z W 0 + P E l 0 Z W 0 + P E l 0 Z W 1 M b 2 N h d G l v b j 4 8 S X R l b V R 5 c G U + R m 9 y b X V s Y T w v S X R l b V R 5 c G U + P E l 0 Z W 1 Q Y X R o P l N l Y 3 R p b 2 4 x L 1 B y a W 9 y a X R 5 J T I w R 3 J p Z C 9 S Z W 9 y Z G V y Z W Q l M j B D b 2 x 1 b W 5 z P C 9 J d G V t U G F 0 a D 4 8 L 0 l 0 Z W 1 M b 2 N h d G l v b j 4 8 U 3 R h Y m x l R W 5 0 c m l l c y A v P j w v S X R l b T 4 8 L 0 l 0 Z W 1 z P j w v T G 9 j Y W x Q Y W N r Y W d l T W V 0 Y W R h d G F G a W x l P h Y A A A B Q S w U G A A A A A A A A A A A A A A A A A A A A A A A A J g E A A A E A A A D Q j J 3 f A R X R E Y x 6 A M B P w p f r A Q A A A P O r t i N R z s B E t 5 + 3 F 9 6 g G n 4 A A A A A A g A A A A A A E G Y A A A A B A A A g A A A A l V J y H t O 5 o N R d S N v 5 0 d 1 K + V G b Y W / S / a p q G H Q O q v S z 7 f 4 A A A A A D o A A A A A C A A A g A A A A H 3 p R D D I J 2 v B p 3 M t 5 l t g / o R L M Y + F K V G J v 3 g W A / b v I 5 F 9 Q A A A A 3 v 1 M c m p z M M H Z D d Q c 9 i 9 x E J V N B s v A V G v M B s x g / n t 8 q s N W Q k h d c I u 5 x R n 2 A b y 6 A B 8 O H P 7 T + i 2 v b u 8 d 6 K d P S 7 s I X b l e b C A W 9 N 1 H v C y k S B X c u P B A A A A A Z Z w x n Z C t P X a e R D h J e K u + V v 1 d E L d Z p I Y p e G O C e + h y z 2 S w 5 a E i S r Y 0 L j T u t X E c i 9 F N d g O 1 T X D d V M Q Z 8 S H Q 3 V 4 j X A = = < / D a t a M a s h u p > 
</file>

<file path=customXml/itemProps1.xml><?xml version="1.0" encoding="utf-8"?>
<ds:datastoreItem xmlns:ds="http://schemas.openxmlformats.org/officeDocument/2006/customXml" ds:itemID="{BEF22D4D-7769-41D1-AAFB-325CADB69DFC}">
  <ds:schemaRefs>
    <ds:schemaRef ds:uri="http://schemas.microsoft.com/sharepoint/v3/contenttype/forms"/>
  </ds:schemaRefs>
</ds:datastoreItem>
</file>

<file path=customXml/itemProps2.xml><?xml version="1.0" encoding="utf-8"?>
<ds:datastoreItem xmlns:ds="http://schemas.openxmlformats.org/officeDocument/2006/customXml" ds:itemID="{2714FBEF-E460-4766-A0F4-2AC446A27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6aa9c9-5443-44df-9e8c-5ef32d27e2f8"/>
    <ds:schemaRef ds:uri="e04bd69f-f16d-4c1a-b66d-0133787c2c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36C848-592D-4454-B278-3D56A8BC4A90}">
  <ds:schemaRefs>
    <ds:schemaRef ds:uri="http://purl.org/dc/elements/1.1/"/>
    <ds:schemaRef ds:uri="e04bd69f-f16d-4c1a-b66d-0133787c2ca9"/>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66aa9c9-5443-44df-9e8c-5ef32d27e2f8"/>
    <ds:schemaRef ds:uri="http://www.w3.org/XML/1998/namespace"/>
  </ds:schemaRefs>
</ds:datastoreItem>
</file>

<file path=customXml/itemProps4.xml><?xml version="1.0" encoding="utf-8"?>
<ds:datastoreItem xmlns:ds="http://schemas.openxmlformats.org/officeDocument/2006/customXml" ds:itemID="{D85C1490-DAB7-4603-8F9F-D6A1EF877F0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IC Risk Assessment</vt:lpstr>
      <vt:lpstr>IC Practices</vt:lpstr>
      <vt:lpstr>IC Infections</vt:lpstr>
      <vt:lpstr>IC Vaccination</vt:lpstr>
      <vt:lpstr>IC Other</vt:lpstr>
      <vt:lpstr>Risk Assessment Priority Grid</vt:lpstr>
      <vt:lpstr>RISK ASSESSMENT PRIORITY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Claudia C.</cp:lastModifiedBy>
  <cp:lastPrinted>2024-09-16T14:41:35Z</cp:lastPrinted>
  <dcterms:created xsi:type="dcterms:W3CDTF">2016-07-16T21:30:03Z</dcterms:created>
  <dcterms:modified xsi:type="dcterms:W3CDTF">2025-01-30T15:12:07Z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0x0101001B20F600705FEB4196260064A50BB97D</vt:lpwstr>
  </property>
</Properties>
</file>